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W:\03 財政\000財政共有\033　行財政改革　関連\013　財政状況資料集（2月と8月）+関連\01　財政状況資料集（H22年度決算～）\R6年度決算\20260227　【依頼311(水)〆】令和６年度財政状況資料集の作成・公表について（依頼）\05　確認依頼\02　提出\"/>
    </mc:Choice>
  </mc:AlternateContent>
  <bookViews>
    <workbookView xWindow="0" yWindow="0" windowWidth="28800" windowHeight="1221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P23" i="12" l="1"/>
  <c r="AA23" i="12"/>
  <c r="V23" i="12"/>
  <c r="Q23" i="12"/>
  <c r="BG36" i="10" l="1"/>
  <c r="BG35" i="10"/>
  <c r="BG34"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BW35" i="10"/>
  <c r="BE35" i="10"/>
  <c r="AM35" i="10"/>
  <c r="U35" i="10"/>
  <c r="C35" i="10"/>
  <c r="BW34" i="10"/>
  <c r="BE34" i="10"/>
  <c r="AM34" i="10"/>
  <c r="U34" i="10"/>
  <c r="C34" i="10"/>
  <c r="CO34" i="10" l="1"/>
  <c r="CO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<sst xmlns="http://schemas.openxmlformats.org/spreadsheetml/2006/main" count="1102" uniqueCount="570">
  <si>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</si>
  <si>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</si>
  <si>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</si>
  <si>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</si>
  <si>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</si>
  <si>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</si>
  <si>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</si>
  <si>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</si>
  <si>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</si>
  <si>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</si>
  <si>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</si>
  <si>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</si>
  <si>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</si>
  <si>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</si>
  <si>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</si>
  <si>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</si>
  <si>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</si>
  <si>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</si>
  <si>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</si>
  <si>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</si>
  <si>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</si>
  <si>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</si>
  <si>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</si>
  <si>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</si>
  <si>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</si>
  <si>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</si>
  <si>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</si>
  <si>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</si>
  <si>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</si>
  <si>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</si>
  <si>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</si>
  <si>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</si>
  <si>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</si>
  <si>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</si>
  <si>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</si>
  <si>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</si>
  <si>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</si>
  <si>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</si>
  <si>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</si>
  <si>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</si>
  <si>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</si>
  <si>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</si>
  <si>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</si>
  <si>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</si>
  <si>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</si>
  <si>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</si>
  <si>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</si>
  <si>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</si>
  <si>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</si>
  <si>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</si>
  <si>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</si>
  <si>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</si>
  <si>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</si>
  <si>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</si>
  <si>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</si>
  <si>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</si>
  <si>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</si>
  <si>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</si>
  <si>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</si>
  <si>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</si>
  <si>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</si>
  <si>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</si>
  <si>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</si>
  <si>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</si>
  <si>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</si>
  <si>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</si>
  <si>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</si>
  <si>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</si>
  <si>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</si>
  <si>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</si>
  <si>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</si>
  <si>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</si>
  <si>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</si>
  <si>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</si>
  <si>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</si>
  <si>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</si>
  <si>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</si>
  <si>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</si>
  <si>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</si>
  <si>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</si>
  <si>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</si>
  <si>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</si>
  <si>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</si>
  <si>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</si>
  <si>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</si>
  <si>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</si>
  <si>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</si>
  <si>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</si>
  <si>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</si>
  <si>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</si>
  <si>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</si>
  <si>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</si>
  <si>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</si>
  <si>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</si>
  <si>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瀬戸内町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</si>
  <si>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</si>
  <si>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</si>
  <si>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</si>
  <si>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</si>
  <si>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</si>
  <si>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</si>
  <si>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</si>
  <si>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</si>
  <si>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</si>
  <si>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</si>
  <si>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</si>
  <si>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</si>
  <si>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</si>
  <si>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</si>
  <si>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</si>
  <si>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</si>
  <si>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</si>
  <si>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</si>
  <si>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</si>
  <si>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</si>
  <si>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</si>
  <si>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</si>
  <si>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</si>
  <si>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</si>
  <si>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</si>
  <si>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</si>
  <si>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</si>
  <si>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</si>
  <si>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</si>
  <si>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</si>
  <si>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</si>
  <si>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</si>
  <si>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</si>
  <si>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</si>
  <si>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</si>
  <si>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</si>
  <si>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</si>
  <si>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</si>
  <si>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</si>
  <si>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</si>
  <si>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</si>
  <si>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</si>
  <si>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</si>
  <si>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</si>
  <si>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</si>
  <si>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</si>
  <si>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-2.5</t>
    <phoneticPr fontId="5"/>
  </si>
  <si>
    <t>基準財政需要額</t>
    <phoneticPr fontId="25"/>
  </si>
  <si>
    <t>うち日本人(％)</t>
    <phoneticPr fontId="5"/>
  </si>
  <si>
    <t>-2.7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</si>
  <si>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</si>
  <si>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</si>
  <si>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</si>
  <si>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</si>
  <si>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</si>
  <si>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</si>
  <si>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</si>
  <si>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</si>
  <si>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</si>
  <si>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</si>
  <si>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</si>
  <si>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</si>
  <si>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</si>
  <si>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</si>
  <si>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</si>
  <si>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</si>
  <si>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</si>
  <si>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</si>
  <si>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</si>
  <si>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</si>
  <si>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</si>
  <si>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</si>
  <si>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</si>
  <si>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</si>
  <si>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</si>
  <si>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</si>
  <si>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</si>
  <si>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</si>
  <si>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</si>
  <si>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</si>
  <si>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</si>
  <si>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</si>
  <si>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</si>
  <si>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</si>
  <si>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</si>
  <si>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</si>
  <si>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</si>
  <si>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</si>
  <si>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</si>
  <si>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</si>
  <si>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</si>
  <si>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</si>
  <si>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</si>
  <si>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</si>
  <si>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</si>
  <si>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</si>
  <si>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</si>
  <si>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</si>
  <si>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</si>
  <si>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</si>
  <si>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</si>
  <si>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</si>
  <si>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</si>
  <si>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</si>
  <si>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</si>
  <si>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</si>
  <si>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</si>
  <si>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</si>
  <si>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鹿児島県瀬戸内町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</si>
  <si>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</si>
  <si>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</si>
  <si>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</si>
  <si>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</si>
  <si>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</si>
  <si>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</si>
  <si>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</si>
  <si>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</si>
  <si>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</si>
  <si>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</si>
  <si>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</si>
  <si>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</si>
  <si>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</si>
  <si>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</si>
  <si>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</si>
  <si>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</si>
  <si>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</si>
  <si>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</si>
  <si>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</si>
  <si>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</si>
  <si>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</si>
  <si>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</si>
  <si>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</si>
  <si>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</si>
  <si>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</si>
  <si>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</si>
  <si>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</si>
  <si>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</si>
  <si>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</si>
  <si>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</si>
  <si>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</si>
  <si>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</si>
  <si>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</si>
  <si>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</si>
  <si>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</si>
  <si>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</si>
  <si>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</si>
  <si>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</si>
  <si>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</si>
  <si>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</si>
  <si>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</si>
  <si>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</si>
  <si>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</si>
  <si>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</si>
  <si>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</si>
  <si>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</si>
  <si>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</si>
  <si>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</si>
  <si>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</si>
  <si>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</si>
  <si>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</si>
  <si>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</si>
  <si>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</si>
  <si>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</si>
  <si>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</si>
  <si>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</si>
  <si>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</si>
  <si>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</si>
  <si>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</si>
  <si>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</si>
  <si>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</si>
  <si>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</si>
  <si>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</si>
  <si>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</si>
  <si>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</si>
  <si>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</si>
  <si>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</si>
  <si>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</si>
  <si>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</si>
  <si>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</si>
  <si>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</si>
  <si>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</si>
  <si>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</si>
  <si>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</si>
  <si>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</si>
  <si>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</si>
  <si>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</si>
  <si>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</si>
  <si>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</si>
  <si>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</si>
  <si>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</si>
  <si>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</si>
  <si>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</si>
  <si>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</si>
  <si>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</si>
  <si>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</si>
  <si>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</si>
  <si>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</si>
  <si>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</si>
  <si>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</si>
  <si>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</si>
  <si>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</si>
  <si>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</si>
  <si>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</si>
  <si>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</si>
  <si>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</si>
  <si>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</si>
  <si>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</si>
  <si>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</si>
  <si>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</si>
  <si>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</si>
  <si>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</si>
  <si>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</si>
  <si>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</si>
  <si>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</si>
  <si>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</si>
  <si>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</si>
  <si>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</si>
  <si>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</si>
  <si>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</si>
  <si>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</si>
  <si>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</si>
  <si>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</si>
  <si>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</si>
  <si>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</si>
  <si>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</si>
  <si>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</si>
  <si>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</si>
  <si>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</si>
  <si>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交通</t>
    <phoneticPr fontId="5"/>
  </si>
  <si>
    <t>加入世帯数(世帯)</t>
  </si>
  <si>
    <t>　繰出金</t>
    <phoneticPr fontId="5"/>
  </si>
  <si>
    <t>　うち減収補塡債(特例分)</t>
    <rPh sb="4" eb="5">
      <t>シュウ</t>
    </rPh>
    <rPh sb="9" eb="10">
      <t>トク</t>
    </rPh>
    <rPh sb="10" eb="11">
      <t>レイ</t>
    </rPh>
    <rPh sb="11" eb="12">
      <t>ブン</t>
    </rPh>
    <phoneticPr fontId="16"/>
  </si>
  <si>
    <t>下水道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</si>
  <si>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</si>
  <si>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</si>
  <si>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</si>
  <si>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</si>
  <si>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</si>
  <si>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</si>
  <si>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</si>
  <si>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</si>
  <si>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</si>
  <si>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</si>
  <si>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</si>
  <si>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</si>
  <si>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</si>
  <si>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</si>
  <si>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</si>
  <si>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</si>
  <si>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</si>
  <si>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</si>
  <si>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</si>
  <si>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</si>
  <si>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</si>
  <si>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</si>
  <si>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</si>
  <si>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</si>
  <si>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</si>
  <si>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</si>
  <si>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鹿児島県瀬戸内町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</si>
  <si>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</si>
  <si>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</si>
  <si>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</si>
  <si>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</si>
  <si>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</si>
  <si>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</si>
  <si>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</si>
  <si>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</si>
  <si>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</si>
  <si>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</si>
  <si>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</si>
  <si>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</si>
  <si>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</si>
  <si>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</si>
  <si>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</si>
  <si>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</si>
  <si>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</si>
  <si>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</si>
  <si>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</si>
  <si>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</si>
  <si>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瀬戸内町巡回診療施設特別会計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</si>
  <si>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</si>
  <si>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</si>
  <si>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</si>
  <si>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</si>
  <si>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</si>
  <si>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</si>
  <si>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</si>
  <si>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</si>
  <si>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</si>
  <si>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</si>
  <si>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</si>
  <si>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</si>
  <si>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</si>
  <si>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瀬戸内町国民健康保険（事業勘定）特別会計</t>
    <phoneticPr fontId="5"/>
  </si>
  <si>
    <t>瀬戸内町国民健康保険（直営診療勘定）特別会計</t>
    <phoneticPr fontId="5"/>
  </si>
  <si>
    <t>瀬戸内町介護保険特別会計</t>
    <phoneticPr fontId="5"/>
  </si>
  <si>
    <t>瀬戸内町後期高齢者医療事業特別会計</t>
    <phoneticPr fontId="5"/>
  </si>
  <si>
    <t>瀬戸内町水道事業会計</t>
    <phoneticPr fontId="5"/>
  </si>
  <si>
    <t>法適用企業</t>
    <phoneticPr fontId="5"/>
  </si>
  <si>
    <t>瀬戸内町簡易水道事業会計</t>
    <phoneticPr fontId="5"/>
  </si>
  <si>
    <t>瀬戸内町農業集落排水道事業会計</t>
    <phoneticPr fontId="5"/>
  </si>
  <si>
    <t>瀬戸内町船舶交通事業特別会計</t>
    <phoneticPr fontId="5"/>
  </si>
  <si>
    <t>法非適用企業</t>
    <phoneticPr fontId="5"/>
  </si>
  <si>
    <t>瀬戸内町古仁屋港上屋事業特別会計</t>
    <phoneticPr fontId="5"/>
  </si>
  <si>
    <t>瀬戸内町屠畜場事業特別会計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</si>
  <si>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</si>
  <si>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</si>
  <si>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</si>
  <si>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</si>
  <si>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</si>
  <si>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</si>
  <si>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</si>
  <si>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</si>
  <si>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</si>
  <si>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</si>
  <si>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</si>
  <si>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</si>
  <si>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</si>
  <si>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</si>
  <si>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</si>
  <si>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</si>
  <si>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</si>
  <si>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</si>
  <si>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</si>
  <si>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</si>
  <si>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</si>
  <si>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</si>
  <si>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</si>
  <si>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</si>
  <si>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</si>
  <si>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</si>
  <si>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</si>
  <si>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</si>
  <si>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</si>
  <si>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</si>
  <si>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</si>
  <si>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</si>
  <si>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</si>
  <si>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</si>
  <si>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</si>
  <si>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</si>
  <si>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</si>
  <si>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</si>
  <si>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</si>
  <si>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</si>
  <si>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</si>
  <si>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</si>
  <si>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</si>
  <si>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</si>
  <si>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</si>
  <si>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</si>
  <si>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</si>
  <si>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</si>
  <si>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</si>
  <si>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</si>
  <si>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</si>
  <si>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</si>
  <si>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</si>
  <si>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</si>
  <si>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瀬戸内町農業集落排水事業会計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</si>
  <si>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</si>
  <si>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</si>
  <si>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</si>
  <si>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</si>
  <si>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</si>
  <si>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</si>
  <si>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</si>
  <si>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</si>
  <si>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</si>
  <si>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</si>
  <si>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</si>
  <si>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</si>
  <si>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</si>
  <si>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</si>
  <si>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</si>
  <si>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</si>
  <si>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</si>
  <si>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</si>
  <si>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</si>
  <si>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</si>
  <si>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</si>
  <si>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</si>
  <si>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</si>
  <si>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</si>
  <si>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</si>
  <si>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</si>
  <si>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</si>
  <si>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</si>
  <si>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</si>
  <si>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</si>
  <si>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</si>
  <si>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</si>
  <si>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</si>
  <si>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</si>
  <si>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</si>
  <si>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</si>
  <si>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</si>
  <si>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</si>
  <si>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</si>
  <si>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</si>
  <si>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</si>
  <si>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</si>
  <si>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</si>
  <si>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</si>
  <si>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</si>
  <si>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</si>
  <si>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</si>
  <si>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</si>
  <si>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</si>
  <si>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</si>
  <si>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</si>
  <si>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</si>
  <si>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</si>
  <si>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</si>
  <si>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</si>
  <si>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</si>
  <si>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</si>
  <si>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</si>
  <si>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</si>
  <si>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</si>
  <si>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</si>
  <si>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</si>
  <si>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</si>
  <si>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</si>
  <si>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</si>
  <si>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</si>
  <si>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</si>
  <si>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</si>
  <si>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</si>
  <si>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</si>
  <si>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</si>
  <si>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</si>
  <si>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</si>
  <si>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</si>
  <si>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</si>
  <si>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</si>
  <si>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</si>
  <si>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</si>
  <si>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</si>
  <si>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</si>
  <si>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</si>
  <si>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2.53</t>
  </si>
  <si>
    <t>▲ 5.12</t>
  </si>
  <si>
    <t>▲ 2.85</t>
  </si>
  <si>
    <t>一般会計</t>
  </si>
  <si>
    <t>瀬戸内町水道事業会計</t>
  </si>
  <si>
    <t>瀬戸内町介護保険特別会計</t>
  </si>
  <si>
    <t>瀬戸内町簡易水道事業会計</t>
  </si>
  <si>
    <t>瀬戸内町国民健康保険（事業勘定）特別会計</t>
  </si>
  <si>
    <t>瀬戸内町農業集落排水道事業会計</t>
  </si>
  <si>
    <t>瀬戸内町国民健康保険（直営診療勘定）特別会計</t>
  </si>
  <si>
    <t>瀬戸内町後期高齢者医療事業特別会計</t>
  </si>
  <si>
    <t>その他会計（赤字）</t>
  </si>
  <si>
    <t>その他会計（黒字）</t>
  </si>
  <si>
    <t>R02</t>
    <phoneticPr fontId="5"/>
  </si>
  <si>
    <t>R03</t>
    <phoneticPr fontId="5"/>
  </si>
  <si>
    <t>R04</t>
    <phoneticPr fontId="5"/>
  </si>
  <si>
    <t>R05</t>
    <phoneticPr fontId="5"/>
  </si>
  <si>
    <t>R06</t>
    <phoneticPr fontId="5"/>
  </si>
  <si>
    <t>-</t>
    <phoneticPr fontId="2"/>
  </si>
  <si>
    <t>奄美海運</t>
    <rPh sb="0" eb="2">
      <t>アマミ</t>
    </rPh>
    <rPh sb="2" eb="4">
      <t>カイウン</t>
    </rPh>
    <phoneticPr fontId="2"/>
  </si>
  <si>
    <t>加計呂麻バス</t>
    <rPh sb="0" eb="4">
      <t>カケロマ</t>
    </rPh>
    <phoneticPr fontId="2"/>
  </si>
  <si>
    <t>鹿児島県市町村総合事務組合</t>
    <phoneticPr fontId="2"/>
  </si>
  <si>
    <t>大島地区衛生組合</t>
    <phoneticPr fontId="2"/>
  </si>
  <si>
    <t>大島地区消防組合</t>
    <phoneticPr fontId="2"/>
  </si>
  <si>
    <t>奄美群島広域事務組合</t>
    <phoneticPr fontId="2"/>
  </si>
  <si>
    <t>奄美大島地区介護保険一部事務組合</t>
    <phoneticPr fontId="2"/>
  </si>
  <si>
    <t>鹿児島県後期高齢者医療広域連合（一般会計）</t>
    <phoneticPr fontId="2"/>
  </si>
  <si>
    <t>鹿児島県後期高齢者医療広域連合（特別会計）</t>
    <phoneticPr fontId="2"/>
  </si>
  <si>
    <t>公共施設維持管理基金</t>
    <rPh sb="0" eb="10">
      <t>コウキョウシセツイジカンリキキン</t>
    </rPh>
    <phoneticPr fontId="2"/>
  </si>
  <si>
    <t>ふるさと応援基金</t>
    <rPh sb="4" eb="8">
      <t>オウエンキキン</t>
    </rPh>
    <phoneticPr fontId="5"/>
  </si>
  <si>
    <t>庁舎建設基金</t>
    <rPh sb="0" eb="6">
      <t>チョウシャケンセツキキン</t>
    </rPh>
    <phoneticPr fontId="5"/>
  </si>
  <si>
    <t>森林環境譲与税基金</t>
    <rPh sb="0" eb="7">
      <t>シンリンカンキョウジョウヨゼイ</t>
    </rPh>
    <rPh sb="7" eb="9">
      <t>キキン</t>
    </rPh>
    <phoneticPr fontId="5"/>
  </si>
  <si>
    <t>青少年育成基金</t>
    <rPh sb="0" eb="3">
      <t>セイショウネン</t>
    </rPh>
    <rPh sb="3" eb="7">
      <t>イクセイキキン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</si>
</sst>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7" fillId="0" borderId="31" xfId="8" applyFont="1" applyBorder="1">
      <alignment vertical="center"/>
    </xf>
    <xf numFmtId="0" fontId="27" fillId="0" borderId="42" xfId="8" applyFont="1" applyBorder="1">
      <alignmen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70" xfId="8" applyFont="1" applyBorder="1" applyAlignment="1">
      <alignment horizontal="center"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24"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11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125391</c:v>
                </c:pt>
                <c:pt idx="1">
                  <c:v>138402</c:v>
                </c:pt>
                <c:pt idx="2">
                  <c:v>146367</c:v>
                </c:pt>
                <c:pt idx="3">
                  <c:v>165181</c:v>
                </c:pt>
                <c:pt idx="4">
                  <c:v>166234</c:v>
                </c:pt>
              </c:numCache>
            </c:numRef>
          </c:val>
          <c:smooth val="0"/>
          <c:extLst>
            <c:ext xmlns:c16="http://schemas.microsoft.com/office/drawing/2014/chart" uri="{C3380CC4-5D6E-409C-BE32-E72D297353CC}">
              <c16:uniqueId val="{00000000-0C11-4140-9FEB-693761B9A5E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259237</c:v>
                </c:pt>
                <c:pt idx="1">
                  <c:v>350446</c:v>
                </c:pt>
                <c:pt idx="2">
                  <c:v>310240</c:v>
                </c:pt>
                <c:pt idx="3">
                  <c:v>255812</c:v>
                </c:pt>
                <c:pt idx="4">
                  <c:v>230845</c:v>
                </c:pt>
              </c:numCache>
            </c:numRef>
          </c:val>
          <c:smooth val="0"/>
          <c:extLst>
            <c:ext xmlns:c16="http://schemas.microsoft.com/office/drawing/2014/chart" uri="{C3380CC4-5D6E-409C-BE32-E72D297353CC}">
              <c16:uniqueId val="{00000001-0C11-4140-9FEB-693761B9A5E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9.4600000000000009</c:v>
                </c:pt>
                <c:pt idx="1">
                  <c:v>12.63</c:v>
                </c:pt>
                <c:pt idx="2">
                  <c:v>10.23</c:v>
                </c:pt>
                <c:pt idx="3">
                  <c:v>12.65</c:v>
                </c:pt>
                <c:pt idx="4">
                  <c:v>9.1300000000000008</c:v>
                </c:pt>
              </c:numCache>
            </c:numRef>
          </c:val>
          <c:extLst>
            <c:ext xmlns:c16="http://schemas.microsoft.com/office/drawing/2014/chart" uri="{C3380CC4-5D6E-409C-BE32-E72D297353CC}">
              <c16:uniqueId val="{00000000-2134-430D-9106-9820D587560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28.05</c:v>
                </c:pt>
                <c:pt idx="1">
                  <c:v>30.61</c:v>
                </c:pt>
                <c:pt idx="2">
                  <c:v>31.72</c:v>
                </c:pt>
                <c:pt idx="3">
                  <c:v>24.1</c:v>
                </c:pt>
                <c:pt idx="4">
                  <c:v>23.62</c:v>
                </c:pt>
              </c:numCache>
            </c:numRef>
          </c:val>
          <c:extLst>
            <c:ext xmlns:c16="http://schemas.microsoft.com/office/drawing/2014/chart" uri="{C3380CC4-5D6E-409C-BE32-E72D297353CC}">
              <c16:uniqueId val="{00000001-2134-430D-9106-9820D587560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1.1100000000000001</c:v>
                </c:pt>
                <c:pt idx="1">
                  <c:v>8.2100000000000009</c:v>
                </c:pt>
                <c:pt idx="2">
                  <c:v>-2.5299999999999998</c:v>
                </c:pt>
                <c:pt idx="3">
                  <c:v>-5.12</c:v>
                </c:pt>
                <c:pt idx="4">
                  <c:v>-2.85</c:v>
                </c:pt>
              </c:numCache>
            </c:numRef>
          </c:val>
          <c:smooth val="0"/>
          <c:extLst>
            <c:ext xmlns:c16="http://schemas.microsoft.com/office/drawing/2014/chart" uri="{C3380CC4-5D6E-409C-BE32-E72D297353CC}">
              <c16:uniqueId val="{00000002-2134-430D-9106-9820D587560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0.03</c:v>
                </c:pt>
                <c:pt idx="4">
                  <c:v>#N/A</c:v>
                </c:pt>
                <c:pt idx="5">
                  <c:v>0</c:v>
                </c:pt>
                <c:pt idx="6">
                  <c:v>#N/A</c:v>
                </c:pt>
                <c:pt idx="7">
                  <c:v>1.01</c:v>
                </c:pt>
                <c:pt idx="8">
                  <c:v>#N/A</c:v>
                </c:pt>
                <c:pt idx="9">
                  <c:v>0</c:v>
                </c:pt>
              </c:numCache>
            </c:numRef>
          </c:val>
          <c:extLst>
            <c:ext xmlns:c16="http://schemas.microsoft.com/office/drawing/2014/chart" uri="{C3380CC4-5D6E-409C-BE32-E72D297353CC}">
              <c16:uniqueId val="{00000000-BE1C-4681-AAD3-8E6FD6DF3F4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E1C-4681-AAD3-8E6FD6DF3F4E}"/>
            </c:ext>
          </c:extLst>
        </c:ser>
        <c:ser>
          <c:idx val="2"/>
          <c:order val="2"/>
          <c:tx>
            <c:strRef>
              <c:f>データシート!$A$29</c:f>
              <c:strCache>
                <c:ptCount val="1"/>
                <c:pt idx="0">
                  <c:v>瀬戸内町後期高齢者医療事業特別会計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0.02</c:v>
                </c:pt>
                <c:pt idx="2">
                  <c:v>#N/A</c:v>
                </c:pt>
                <c:pt idx="3">
                  <c:v>0.02</c:v>
                </c:pt>
                <c:pt idx="4">
                  <c:v>#N/A</c:v>
                </c:pt>
                <c:pt idx="5">
                  <c:v>0.03</c:v>
                </c:pt>
                <c:pt idx="6">
                  <c:v>#N/A</c:v>
                </c:pt>
                <c:pt idx="7">
                  <c:v>0.03</c:v>
                </c:pt>
                <c:pt idx="8">
                  <c:v>#N/A</c:v>
                </c:pt>
                <c:pt idx="9">
                  <c:v>0.02</c:v>
                </c:pt>
              </c:numCache>
            </c:numRef>
          </c:val>
          <c:extLst>
            <c:ext xmlns:c16="http://schemas.microsoft.com/office/drawing/2014/chart" uri="{C3380CC4-5D6E-409C-BE32-E72D297353CC}">
              <c16:uniqueId val="{00000002-BE1C-4681-AAD3-8E6FD6DF3F4E}"/>
            </c:ext>
          </c:extLst>
        </c:ser>
        <c:ser>
          <c:idx val="3"/>
          <c:order val="3"/>
          <c:tx>
            <c:strRef>
              <c:f>データシート!$A$30</c:f>
              <c:strCache>
                <c:ptCount val="1"/>
                <c:pt idx="0">
                  <c:v>瀬戸内町国民健康保険（直営診療勘定）特別会計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0.01</c:v>
                </c:pt>
                <c:pt idx="2">
                  <c:v>#N/A</c:v>
                </c:pt>
                <c:pt idx="3">
                  <c:v>0.02</c:v>
                </c:pt>
                <c:pt idx="4">
                  <c:v>#N/A</c:v>
                </c:pt>
                <c:pt idx="5">
                  <c:v>0.05</c:v>
                </c:pt>
                <c:pt idx="6">
                  <c:v>#N/A</c:v>
                </c:pt>
                <c:pt idx="7">
                  <c:v>0.15</c:v>
                </c:pt>
                <c:pt idx="8">
                  <c:v>#N/A</c:v>
                </c:pt>
                <c:pt idx="9">
                  <c:v>0.02</c:v>
                </c:pt>
              </c:numCache>
            </c:numRef>
          </c:val>
          <c:extLst>
            <c:ext xmlns:c16="http://schemas.microsoft.com/office/drawing/2014/chart" uri="{C3380CC4-5D6E-409C-BE32-E72D297353CC}">
              <c16:uniqueId val="{00000003-BE1C-4681-AAD3-8E6FD6DF3F4E}"/>
            </c:ext>
          </c:extLst>
        </c:ser>
        <c:ser>
          <c:idx val="4"/>
          <c:order val="4"/>
          <c:tx>
            <c:strRef>
              <c:f>データシート!$A$31</c:f>
              <c:strCache>
                <c:ptCount val="1"/>
                <c:pt idx="0">
                  <c:v>瀬戸内町農業集落排水道事業会計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#N/A</c:v>
                </c:pt>
                <c:pt idx="9">
                  <c:v>0.23</c:v>
                </c:pt>
              </c:numCache>
            </c:numRef>
          </c:val>
          <c:extLst>
            <c:ext xmlns:c16="http://schemas.microsoft.com/office/drawing/2014/chart" uri="{C3380CC4-5D6E-409C-BE32-E72D297353CC}">
              <c16:uniqueId val="{00000004-BE1C-4681-AAD3-8E6FD6DF3F4E}"/>
            </c:ext>
          </c:extLst>
        </c:ser>
        <c:ser>
          <c:idx val="5"/>
          <c:order val="5"/>
          <c:tx>
            <c:strRef>
              <c:f>データシート!$A$32</c:f>
              <c:strCache>
                <c:ptCount val="1"/>
                <c:pt idx="0">
                  <c:v>瀬戸内町国民健康保険（事業勘定）特別会計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0.62</c:v>
                </c:pt>
                <c:pt idx="2">
                  <c:v>#N/A</c:v>
                </c:pt>
                <c:pt idx="3">
                  <c:v>0.4</c:v>
                </c:pt>
                <c:pt idx="4">
                  <c:v>#N/A</c:v>
                </c:pt>
                <c:pt idx="5">
                  <c:v>0.34</c:v>
                </c:pt>
                <c:pt idx="6">
                  <c:v>#N/A</c:v>
                </c:pt>
                <c:pt idx="7">
                  <c:v>0.36</c:v>
                </c:pt>
                <c:pt idx="8">
                  <c:v>#N/A</c:v>
                </c:pt>
                <c:pt idx="9">
                  <c:v>0.34</c:v>
                </c:pt>
              </c:numCache>
            </c:numRef>
          </c:val>
          <c:extLst>
            <c:ext xmlns:c16="http://schemas.microsoft.com/office/drawing/2014/chart" uri="{C3380CC4-5D6E-409C-BE32-E72D297353CC}">
              <c16:uniqueId val="{00000005-BE1C-4681-AAD3-8E6FD6DF3F4E}"/>
            </c:ext>
          </c:extLst>
        </c:ser>
        <c:ser>
          <c:idx val="6"/>
          <c:order val="6"/>
          <c:tx>
            <c:strRef>
              <c:f>データシート!$A$33</c:f>
              <c:strCache>
                <c:ptCount val="1"/>
                <c:pt idx="0">
                  <c:v>瀬戸内町簡易水道事業会計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1.52</c:v>
                </c:pt>
              </c:numCache>
            </c:numRef>
          </c:val>
          <c:extLst>
            <c:ext xmlns:c16="http://schemas.microsoft.com/office/drawing/2014/chart" uri="{C3380CC4-5D6E-409C-BE32-E72D297353CC}">
              <c16:uniqueId val="{00000006-BE1C-4681-AAD3-8E6FD6DF3F4E}"/>
            </c:ext>
          </c:extLst>
        </c:ser>
        <c:ser>
          <c:idx val="7"/>
          <c:order val="7"/>
          <c:tx>
            <c:strRef>
              <c:f>データシート!$A$34</c:f>
              <c:strCache>
                <c:ptCount val="1"/>
                <c:pt idx="0">
                  <c:v>瀬戸内町介護保険特別会計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0.96</c:v>
                </c:pt>
                <c:pt idx="2">
                  <c:v>#N/A</c:v>
                </c:pt>
                <c:pt idx="3">
                  <c:v>1.0900000000000001</c:v>
                </c:pt>
                <c:pt idx="4">
                  <c:v>#N/A</c:v>
                </c:pt>
                <c:pt idx="5">
                  <c:v>2.0299999999999998</c:v>
                </c:pt>
                <c:pt idx="6">
                  <c:v>#N/A</c:v>
                </c:pt>
                <c:pt idx="7">
                  <c:v>1</c:v>
                </c:pt>
                <c:pt idx="8">
                  <c:v>#N/A</c:v>
                </c:pt>
                <c:pt idx="9">
                  <c:v>1.61</c:v>
                </c:pt>
              </c:numCache>
            </c:numRef>
          </c:val>
          <c:extLst>
            <c:ext xmlns:c16="http://schemas.microsoft.com/office/drawing/2014/chart" uri="{C3380CC4-5D6E-409C-BE32-E72D297353CC}">
              <c16:uniqueId val="{00000007-BE1C-4681-AAD3-8E6FD6DF3F4E}"/>
            </c:ext>
          </c:extLst>
        </c:ser>
        <c:ser>
          <c:idx val="8"/>
          <c:order val="8"/>
          <c:tx>
            <c:strRef>
              <c:f>データシート!$A$35</c:f>
              <c:strCache>
                <c:ptCount val="1"/>
                <c:pt idx="0">
                  <c:v>瀬戸内町水道事業会計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6.83</c:v>
                </c:pt>
                <c:pt idx="2">
                  <c:v>#N/A</c:v>
                </c:pt>
                <c:pt idx="3">
                  <c:v>6.62</c:v>
                </c:pt>
                <c:pt idx="4">
                  <c:v>#N/A</c:v>
                </c:pt>
                <c:pt idx="5">
                  <c:v>7.09</c:v>
                </c:pt>
                <c:pt idx="6">
                  <c:v>#N/A</c:v>
                </c:pt>
                <c:pt idx="7">
                  <c:v>7.8</c:v>
                </c:pt>
                <c:pt idx="8">
                  <c:v>#N/A</c:v>
                </c:pt>
                <c:pt idx="9">
                  <c:v>7.66</c:v>
                </c:pt>
              </c:numCache>
            </c:numRef>
          </c:val>
          <c:extLst>
            <c:ext xmlns:c16="http://schemas.microsoft.com/office/drawing/2014/chart" uri="{C3380CC4-5D6E-409C-BE32-E72D297353CC}">
              <c16:uniqueId val="{00000008-BE1C-4681-AAD3-8E6FD6DF3F4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9.4499999999999993</c:v>
                </c:pt>
                <c:pt idx="2">
                  <c:v>#N/A</c:v>
                </c:pt>
                <c:pt idx="3">
                  <c:v>12.62</c:v>
                </c:pt>
                <c:pt idx="4">
                  <c:v>#N/A</c:v>
                </c:pt>
                <c:pt idx="5">
                  <c:v>10.23</c:v>
                </c:pt>
                <c:pt idx="6">
                  <c:v>#N/A</c:v>
                </c:pt>
                <c:pt idx="7">
                  <c:v>12.64</c:v>
                </c:pt>
                <c:pt idx="8">
                  <c:v>#N/A</c:v>
                </c:pt>
                <c:pt idx="9">
                  <c:v>9.1199999999999992</c:v>
                </c:pt>
              </c:numCache>
            </c:numRef>
          </c:val>
          <c:extLst>
            <c:ext xmlns:c16="http://schemas.microsoft.com/office/drawing/2014/chart" uri="{C3380CC4-5D6E-409C-BE32-E72D297353CC}">
              <c16:uniqueId val="{00000009-BE1C-4681-AAD3-8E6FD6DF3F4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1111</c:v>
                </c:pt>
                <c:pt idx="5">
                  <c:v>1125</c:v>
                </c:pt>
                <c:pt idx="8">
                  <c:v>1120</c:v>
                </c:pt>
                <c:pt idx="11">
                  <c:v>1049</c:v>
                </c:pt>
                <c:pt idx="14">
                  <c:v>1111</c:v>
                </c:pt>
              </c:numCache>
            </c:numRef>
          </c:val>
          <c:extLst>
            <c:ext xmlns:c16="http://schemas.microsoft.com/office/drawing/2014/chart" uri="{C3380CC4-5D6E-409C-BE32-E72D297353CC}">
              <c16:uniqueId val="{00000000-A721-4DE4-BFB0-A0462E866C4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2</c:v>
                </c:pt>
              </c:numCache>
            </c:numRef>
          </c:val>
          <c:extLst>
            <c:ext xmlns:c16="http://schemas.microsoft.com/office/drawing/2014/chart" uri="{C3380CC4-5D6E-409C-BE32-E72D297353CC}">
              <c16:uniqueId val="{00000001-A721-4DE4-BFB0-A0462E866C4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721-4DE4-BFB0-A0462E866C4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721-4DE4-BFB0-A0462E866C4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52</c:v>
                </c:pt>
                <c:pt idx="3">
                  <c:v>49</c:v>
                </c:pt>
                <c:pt idx="6">
                  <c:v>53</c:v>
                </c:pt>
                <c:pt idx="9">
                  <c:v>63</c:v>
                </c:pt>
                <c:pt idx="12">
                  <c:v>67</c:v>
                </c:pt>
              </c:numCache>
            </c:numRef>
          </c:val>
          <c:extLst>
            <c:ext xmlns:c16="http://schemas.microsoft.com/office/drawing/2014/chart" uri="{C3380CC4-5D6E-409C-BE32-E72D297353CC}">
              <c16:uniqueId val="{00000004-A721-4DE4-BFB0-A0462E866C4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721-4DE4-BFB0-A0462E866C4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721-4DE4-BFB0-A0462E866C4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1416</c:v>
                </c:pt>
                <c:pt idx="3">
                  <c:v>1456</c:v>
                </c:pt>
                <c:pt idx="6">
                  <c:v>1486</c:v>
                </c:pt>
                <c:pt idx="9">
                  <c:v>1458</c:v>
                </c:pt>
                <c:pt idx="12">
                  <c:v>1473</c:v>
                </c:pt>
              </c:numCache>
            </c:numRef>
          </c:val>
          <c:extLst>
            <c:ext xmlns:c16="http://schemas.microsoft.com/office/drawing/2014/chart" uri="{C3380CC4-5D6E-409C-BE32-E72D297353CC}">
              <c16:uniqueId val="{00000007-A721-4DE4-BFB0-A0462E866C4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357</c:v>
                </c:pt>
                <c:pt idx="2">
                  <c:v>#N/A</c:v>
                </c:pt>
                <c:pt idx="3">
                  <c:v>#N/A</c:v>
                </c:pt>
                <c:pt idx="4">
                  <c:v>380</c:v>
                </c:pt>
                <c:pt idx="5">
                  <c:v>#N/A</c:v>
                </c:pt>
                <c:pt idx="6">
                  <c:v>#N/A</c:v>
                </c:pt>
                <c:pt idx="7">
                  <c:v>419</c:v>
                </c:pt>
                <c:pt idx="8">
                  <c:v>#N/A</c:v>
                </c:pt>
                <c:pt idx="9">
                  <c:v>#N/A</c:v>
                </c:pt>
                <c:pt idx="10">
                  <c:v>472</c:v>
                </c:pt>
                <c:pt idx="11">
                  <c:v>#N/A</c:v>
                </c:pt>
                <c:pt idx="12">
                  <c:v>#N/A</c:v>
                </c:pt>
                <c:pt idx="13">
                  <c:v>431</c:v>
                </c:pt>
                <c:pt idx="14">
                  <c:v>#N/A</c:v>
                </c:pt>
              </c:numCache>
            </c:numRef>
          </c:val>
          <c:smooth val="0"/>
          <c:extLst>
            <c:ext xmlns:c16="http://schemas.microsoft.com/office/drawing/2014/chart" uri="{C3380CC4-5D6E-409C-BE32-E72D297353CC}">
              <c16:uniqueId val="{00000008-A721-4DE4-BFB0-A0462E866C4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7397</c:v>
                </c:pt>
                <c:pt idx="5">
                  <c:v>7643</c:v>
                </c:pt>
                <c:pt idx="8">
                  <c:v>6864</c:v>
                </c:pt>
                <c:pt idx="11">
                  <c:v>7257</c:v>
                </c:pt>
                <c:pt idx="14">
                  <c:v>6446</c:v>
                </c:pt>
              </c:numCache>
            </c:numRef>
          </c:val>
          <c:extLst>
            <c:ext xmlns:c16="http://schemas.microsoft.com/office/drawing/2014/chart" uri="{C3380CC4-5D6E-409C-BE32-E72D297353CC}">
              <c16:uniqueId val="{00000000-8CEF-4196-BE94-755A4F815FF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294</c:v>
                </c:pt>
                <c:pt idx="5">
                  <c:v>249</c:v>
                </c:pt>
                <c:pt idx="8">
                  <c:v>207</c:v>
                </c:pt>
                <c:pt idx="11">
                  <c:v>166</c:v>
                </c:pt>
                <c:pt idx="14">
                  <c:v>133</c:v>
                </c:pt>
              </c:numCache>
            </c:numRef>
          </c:val>
          <c:extLst>
            <c:ext xmlns:c16="http://schemas.microsoft.com/office/drawing/2014/chart" uri="{C3380CC4-5D6E-409C-BE32-E72D297353CC}">
              <c16:uniqueId val="{00000001-8CEF-4196-BE94-755A4F815FF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2469</c:v>
                </c:pt>
                <c:pt idx="5">
                  <c:v>3270</c:v>
                </c:pt>
                <c:pt idx="8">
                  <c:v>3554</c:v>
                </c:pt>
                <c:pt idx="11">
                  <c:v>3222</c:v>
                </c:pt>
                <c:pt idx="14">
                  <c:v>3295</c:v>
                </c:pt>
              </c:numCache>
            </c:numRef>
          </c:val>
          <c:extLst>
            <c:ext xmlns:c16="http://schemas.microsoft.com/office/drawing/2014/chart" uri="{C3380CC4-5D6E-409C-BE32-E72D297353CC}">
              <c16:uniqueId val="{00000002-8CEF-4196-BE94-755A4F815FF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CEF-4196-BE94-755A4F815FF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CEF-4196-BE94-755A4F815FF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181</c:v>
                </c:pt>
                <c:pt idx="3">
                  <c:v>242</c:v>
                </c:pt>
                <c:pt idx="6">
                  <c:v>230</c:v>
                </c:pt>
                <c:pt idx="9">
                  <c:v>200</c:v>
                </c:pt>
                <c:pt idx="12">
                  <c:v>203</c:v>
                </c:pt>
              </c:numCache>
            </c:numRef>
          </c:val>
          <c:extLst>
            <c:ext xmlns:c16="http://schemas.microsoft.com/office/drawing/2014/chart" uri="{C3380CC4-5D6E-409C-BE32-E72D297353CC}">
              <c16:uniqueId val="{00000005-8CEF-4196-BE94-755A4F815FF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721</c:v>
                </c:pt>
                <c:pt idx="3">
                  <c:v>616</c:v>
                </c:pt>
                <c:pt idx="6">
                  <c:v>506</c:v>
                </c:pt>
                <c:pt idx="9">
                  <c:v>529</c:v>
                </c:pt>
                <c:pt idx="12">
                  <c:v>534</c:v>
                </c:pt>
              </c:numCache>
            </c:numRef>
          </c:val>
          <c:extLst>
            <c:ext xmlns:c16="http://schemas.microsoft.com/office/drawing/2014/chart" uri="{C3380CC4-5D6E-409C-BE32-E72D297353CC}">
              <c16:uniqueId val="{00000006-8CEF-4196-BE94-755A4F815FF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8CEF-4196-BE94-755A4F815FF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489</c:v>
                </c:pt>
                <c:pt idx="3">
                  <c:v>376</c:v>
                </c:pt>
                <c:pt idx="6">
                  <c:v>243</c:v>
                </c:pt>
                <c:pt idx="9">
                  <c:v>811</c:v>
                </c:pt>
                <c:pt idx="12">
                  <c:v>884</c:v>
                </c:pt>
              </c:numCache>
            </c:numRef>
          </c:val>
          <c:extLst>
            <c:ext xmlns:c16="http://schemas.microsoft.com/office/drawing/2014/chart" uri="{C3380CC4-5D6E-409C-BE32-E72D297353CC}">
              <c16:uniqueId val="{00000008-8CEF-4196-BE94-755A4F815FF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c:v>
                </c:pt>
                <c:pt idx="3">
                  <c:v>1</c:v>
                </c:pt>
                <c:pt idx="6">
                  <c:v>1</c:v>
                </c:pt>
                <c:pt idx="9">
                  <c:v>1</c:v>
                </c:pt>
                <c:pt idx="12">
                  <c:v>0</c:v>
                </c:pt>
              </c:numCache>
            </c:numRef>
          </c:val>
          <c:extLst>
            <c:ext xmlns:c16="http://schemas.microsoft.com/office/drawing/2014/chart" uri="{C3380CC4-5D6E-409C-BE32-E72D297353CC}">
              <c16:uniqueId val="{00000009-8CEF-4196-BE94-755A4F815FF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8438</c:v>
                </c:pt>
                <c:pt idx="3">
                  <c:v>8728</c:v>
                </c:pt>
                <c:pt idx="6">
                  <c:v>8545</c:v>
                </c:pt>
                <c:pt idx="9">
                  <c:v>8177</c:v>
                </c:pt>
                <c:pt idx="12">
                  <c:v>7737</c:v>
                </c:pt>
              </c:numCache>
            </c:numRef>
          </c:val>
          <c:extLst>
            <c:ext xmlns:c16="http://schemas.microsoft.com/office/drawing/2014/chart" uri="{C3380CC4-5D6E-409C-BE32-E72D297353CC}">
              <c16:uniqueId val="{0000000A-8CEF-4196-BE94-755A4F815FF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CEF-4196-BE94-755A4F815FF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1766</c:v>
                </c:pt>
                <c:pt idx="1">
                  <c:v>1344</c:v>
                </c:pt>
                <c:pt idx="2">
                  <c:v>1360</c:v>
                </c:pt>
              </c:numCache>
            </c:numRef>
          </c:val>
          <c:extLst>
            <c:ext xmlns:c16="http://schemas.microsoft.com/office/drawing/2014/chart" uri="{C3380CC4-5D6E-409C-BE32-E72D297353CC}">
              <c16:uniqueId val="{00000000-BC91-4075-9145-6F6E297E65E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216</c:v>
                </c:pt>
                <c:pt idx="1">
                  <c:v>216</c:v>
                </c:pt>
                <c:pt idx="2">
                  <c:v>216</c:v>
                </c:pt>
              </c:numCache>
            </c:numRef>
          </c:val>
          <c:extLst>
            <c:ext xmlns:c16="http://schemas.microsoft.com/office/drawing/2014/chart" uri="{C3380CC4-5D6E-409C-BE32-E72D297353CC}">
              <c16:uniqueId val="{00000001-BC91-4075-9145-6F6E297E65E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1280</c:v>
                </c:pt>
                <c:pt idx="1">
                  <c:v>1570</c:v>
                </c:pt>
                <c:pt idx="2">
                  <c:v>1623</c:v>
                </c:pt>
              </c:numCache>
            </c:numRef>
          </c:val>
          <c:extLst>
            <c:ext xmlns:c16="http://schemas.microsoft.com/office/drawing/2014/chart" uri="{C3380CC4-5D6E-409C-BE32-E72D297353CC}">
              <c16:uniqueId val="{00000002-BC91-4075-9145-6F6E297E65E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鹿児島県瀬戸内町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実質公債費比率（分子）の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の要因は、前年度に比べて、元利償還金</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、算入公債費等</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となったことによるものである。</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今後も多くの施設の更新や、公共事業が予定されているが、地方債の発行と償還のバランスを考慮した財政運営に努める。</a:t>
          </a:r>
          <a:endParaRPr lang="ja-JP" altLang="ja-JP" sz="16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現在基金残高のうち、実質公債費比率の算定に用いる満期一括償還地方債の償還の財源としての積立はない。</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鹿児島県瀬戸内町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将来負担率の分子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412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百万円増の要因は、将来負担額</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360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、充当可能財源等</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771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となったことによるものである。</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今後予定している大型公共施設の更新事業の影響により地方債残高の増加、将来負担比率の上昇は避けれないものと予想される。</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地方債発行額の抑制や、公共事業全体の実施時期の平準化に努めるとともに、充当可能財源の更なる強化を図り、将来負担への影響を少なくするよう努める。</a:t>
          </a:r>
          <a:endParaRPr lang="ja-JP" altLang="ja-JP" sz="16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鹿児島県瀬戸内町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基金全体の残高が前年度と比べて</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した要因は、</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ふるさと応援</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基金</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への積み立てが増加し</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、基金全体の残高が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69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8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これまでは、主に財政調整基金への積</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み</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立</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て</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を行ってきたが、今後は老朽化を迎えている公共施設の整備に備えるための公共施設維持管理基金への積</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み</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立</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て</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庁舎建設基金</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への積</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み</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立</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て</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を行う。</a:t>
          </a:r>
          <a:endParaRPr lang="ja-JP" altLang="ja-JP" sz="18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公共施設維持管理基金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多くの施設が老朽化を迎えているため、施設の更新、補修を行い安全を確保する。</a:t>
          </a:r>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ふるさと応援基金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本町の発展を願い、応援する人々からの寄附金を適正に管理し、寄附金を財源として、寄附者の意向を反映した事業を推進する。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･老朽化した庁舎の建設基金として、積み立てを行っていく。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･森林整備に関する施策並びに人材育成・担い手の確保，木材利用の促進や普及啓発等の森林整備及びその促進に関する施策を推進する。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青少年育成基金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･青少年健全育成を推進する。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･公共施設維持管理基金は、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を行ったが、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取り崩し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を行ったため、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ふるさと応援基金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百万円の取り崩しを行ったが、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積み立て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を行ったため、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百万円の増となった。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・庁舎建設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積み立て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を行った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多くの施設が老朽化による更新の時期を迎えているため、予定している公共施設の改修や更新事業、また、急に発生する修繕等にも対応できるように、引き続き公共施設維持管理基金に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億円以上の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積み立て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を目標とする。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法定</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積立として</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387</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百万円の積</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み</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立</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て</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を行ったが、</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賃金増や物価高騰に対応するため、</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371</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百万円の取り崩しを行</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い</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、基金残高は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1,360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百万円となっている。</a:t>
          </a:r>
          <a:endParaRPr lang="ja-JP" altLang="ja-JP" sz="18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その他目的基金の残高とのバランスをとりながら、賃金増や物価高騰</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への</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対応</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災害などの</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突発的</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支出に備え、</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億円程度を維持していきたい。</a:t>
          </a:r>
          <a:endParaRPr lang="ja-JP" altLang="ja-JP" sz="18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積</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み</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立</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て</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及び取り崩しを行わなかったため、基金残高は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216</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百万円となっている。</a:t>
          </a:r>
          <a:endParaRPr lang="ja-JP" altLang="ja-JP" sz="18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現状を維持していく。</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鹿児島県瀬戸内町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8,084
8,052
239.65
11,860,472
11,071,186
525,444
5,757,348
7,736,556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外海離島に所在する本町は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属島の有人３島を有している。そのために住民への最低限の行政サービスには多大な経費を要しており、基準財政需要額が類似団体に比べ非常に高くなっている。また</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高齢化率が高いことなどから税収等の基準財政収入額が少なく、結果、財政力指数は類似団体の中でも最低レベルである。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今後とも、自主財源の確保に努めるため、地域経済の活性化を図る施策を展開しつつ、</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DX</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推進による事務の効率化に努めることにより歳出を抑制し、財政の健全化を図っていく。</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72672</xdr:rowOff>
    </xdr:from>
    <xdr:to>
      <xdr:col>23</xdr:col>
      <xdr:colOff>133350</xdr:colOff>
      <xdr:row>44</xdr:row>
      <xdr:rowOff>31045</xdr:rowOff>
    </xdr:to>
    <xdr:cxnSp macro="">
      <xdr:nvCxnSpPr>
        <xdr:cNvPr id="63" name="直線コネクタ 62"/>
        <xdr:cNvCxnSpPr/>
      </xdr:nvCxnSpPr>
      <xdr:spPr>
        <a:xfrm flipV="1">
          <a:off x="4953000" y="6073422"/>
          <a:ext cx="0" cy="15014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159049</xdr:rowOff>
    </xdr:from>
    <xdr:ext cx="762000" cy="259045"/>
    <xdr:sp macro="" textlink="">
      <xdr:nvSpPr>
        <xdr:cNvPr id="66" name="財政力最大値テキスト"/>
        <xdr:cNvSpPr txBox="1"/>
      </xdr:nvSpPr>
      <xdr:spPr>
        <a:xfrm>
          <a:off x="5041900" y="58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72672</xdr:rowOff>
    </xdr:from>
    <xdr:to>
      <xdr:col>24</xdr:col>
      <xdr:colOff>12700</xdr:colOff>
      <xdr:row>35</xdr:row>
      <xdr:rowOff>72672</xdr:rowOff>
    </xdr:to>
    <xdr:cxnSp macro="">
      <xdr:nvCxnSpPr>
        <xdr:cNvPr id="67" name="直線コネクタ 66"/>
        <xdr:cNvCxnSpPr/>
      </xdr:nvCxnSpPr>
      <xdr:spPr>
        <a:xfrm>
          <a:off x="4864100" y="607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31045</xdr:rowOff>
    </xdr:from>
    <xdr:to>
      <xdr:col>23</xdr:col>
      <xdr:colOff>133350</xdr:colOff>
      <xdr:row>44</xdr:row>
      <xdr:rowOff>31045</xdr:rowOff>
    </xdr:to>
    <xdr:cxnSp macro="">
      <xdr:nvCxnSpPr>
        <xdr:cNvPr id="68" name="直線コネクタ 67"/>
        <xdr:cNvCxnSpPr/>
      </xdr:nvCxnSpPr>
      <xdr:spPr>
        <a:xfrm>
          <a:off x="4114800" y="757484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69" name="財政力平均値テキスト"/>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31045</xdr:rowOff>
    </xdr:from>
    <xdr:to>
      <xdr:col>19</xdr:col>
      <xdr:colOff>133350</xdr:colOff>
      <xdr:row>44</xdr:row>
      <xdr:rowOff>31045</xdr:rowOff>
    </xdr:to>
    <xdr:cxnSp macro="">
      <xdr:nvCxnSpPr>
        <xdr:cNvPr id="71" name="直線コネクタ 70"/>
        <xdr:cNvCxnSpPr/>
      </xdr:nvCxnSpPr>
      <xdr:spPr>
        <a:xfrm>
          <a:off x="3225800" y="75748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2" name="フローチャート: 判断 71"/>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153405</xdr:rowOff>
    </xdr:from>
    <xdr:ext cx="736600" cy="259045"/>
    <xdr:sp macro="" textlink="">
      <xdr:nvSpPr>
        <xdr:cNvPr id="73" name="テキスト ボックス 72"/>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31045</xdr:rowOff>
    </xdr:from>
    <xdr:to>
      <xdr:col>15</xdr:col>
      <xdr:colOff>82550</xdr:colOff>
      <xdr:row>44</xdr:row>
      <xdr:rowOff>31045</xdr:rowOff>
    </xdr:to>
    <xdr:cxnSp macro="">
      <xdr:nvCxnSpPr>
        <xdr:cNvPr id="74" name="直線コネクタ 73"/>
        <xdr:cNvCxnSpPr/>
      </xdr:nvCxnSpPr>
      <xdr:spPr>
        <a:xfrm>
          <a:off x="2336800" y="75748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6" name="テキスト ボックス 75"/>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31045</xdr:rowOff>
    </xdr:from>
    <xdr:to>
      <xdr:col>11</xdr:col>
      <xdr:colOff>31750</xdr:colOff>
      <xdr:row>44</xdr:row>
      <xdr:rowOff>31045</xdr:rowOff>
    </xdr:to>
    <xdr:cxnSp macro="">
      <xdr:nvCxnSpPr>
        <xdr:cNvPr id="77" name="直線コネクタ 76"/>
        <xdr:cNvCxnSpPr/>
      </xdr:nvCxnSpPr>
      <xdr:spPr>
        <a:xfrm>
          <a:off x="1447800" y="75748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8" name="フローチャート: 判断 77"/>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139999</xdr:rowOff>
    </xdr:from>
    <xdr:ext cx="762000" cy="259045"/>
    <xdr:sp macro="" textlink="">
      <xdr:nvSpPr>
        <xdr:cNvPr id="79" name="テキスト ボックス 78"/>
        <xdr:cNvSpPr txBox="1"/>
      </xdr:nvSpPr>
      <xdr:spPr>
        <a:xfrm>
          <a:off x="1955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80" name="フローチャート: 判断 79"/>
        <xdr:cNvSpPr/>
      </xdr:nvSpPr>
      <xdr:spPr>
        <a:xfrm>
          <a:off x="1397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99782</xdr:rowOff>
    </xdr:from>
    <xdr:ext cx="762000" cy="259045"/>
    <xdr:sp macro="" textlink="">
      <xdr:nvSpPr>
        <xdr:cNvPr id="81" name="テキスト ボックス 80"/>
        <xdr:cNvSpPr txBox="1"/>
      </xdr:nvSpPr>
      <xdr:spPr>
        <a:xfrm>
          <a:off x="1066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151695</xdr:rowOff>
    </xdr:from>
    <xdr:to>
      <xdr:col>23</xdr:col>
      <xdr:colOff>184150</xdr:colOff>
      <xdr:row>44</xdr:row>
      <xdr:rowOff>81845</xdr:rowOff>
    </xdr:to>
    <xdr:sp macro="" textlink="">
      <xdr:nvSpPr>
        <xdr:cNvPr id="87" name="楕円 86"/>
        <xdr:cNvSpPr/>
      </xdr:nvSpPr>
      <xdr:spPr>
        <a:xfrm>
          <a:off x="49022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47572</xdr:rowOff>
    </xdr:from>
    <xdr:ext cx="762000" cy="259045"/>
    <xdr:sp macro="" textlink="">
      <xdr:nvSpPr>
        <xdr:cNvPr id="88" name="財政力該当値テキスト"/>
        <xdr:cNvSpPr txBox="1"/>
      </xdr:nvSpPr>
      <xdr:spPr>
        <a:xfrm>
          <a:off x="5041900" y="7419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151695</xdr:rowOff>
    </xdr:from>
    <xdr:to>
      <xdr:col>19</xdr:col>
      <xdr:colOff>184150</xdr:colOff>
      <xdr:row>44</xdr:row>
      <xdr:rowOff>81845</xdr:rowOff>
    </xdr:to>
    <xdr:sp macro="" textlink="">
      <xdr:nvSpPr>
        <xdr:cNvPr id="89" name="楕円 88"/>
        <xdr:cNvSpPr/>
      </xdr:nvSpPr>
      <xdr:spPr>
        <a:xfrm>
          <a:off x="40640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66622</xdr:rowOff>
    </xdr:from>
    <xdr:ext cx="736600" cy="259045"/>
    <xdr:sp macro="" textlink="">
      <xdr:nvSpPr>
        <xdr:cNvPr id="90" name="テキスト ボックス 89"/>
        <xdr:cNvSpPr txBox="1"/>
      </xdr:nvSpPr>
      <xdr:spPr>
        <a:xfrm>
          <a:off x="3733800" y="7610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151695</xdr:rowOff>
    </xdr:from>
    <xdr:to>
      <xdr:col>15</xdr:col>
      <xdr:colOff>133350</xdr:colOff>
      <xdr:row>44</xdr:row>
      <xdr:rowOff>81845</xdr:rowOff>
    </xdr:to>
    <xdr:sp macro="" textlink="">
      <xdr:nvSpPr>
        <xdr:cNvPr id="91" name="楕円 90"/>
        <xdr:cNvSpPr/>
      </xdr:nvSpPr>
      <xdr:spPr>
        <a:xfrm>
          <a:off x="31750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66622</xdr:rowOff>
    </xdr:from>
    <xdr:ext cx="762000" cy="259045"/>
    <xdr:sp macro="" textlink="">
      <xdr:nvSpPr>
        <xdr:cNvPr id="92" name="テキスト ボックス 91"/>
        <xdr:cNvSpPr txBox="1"/>
      </xdr:nvSpPr>
      <xdr:spPr>
        <a:xfrm>
          <a:off x="2844800" y="761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151695</xdr:rowOff>
    </xdr:from>
    <xdr:to>
      <xdr:col>11</xdr:col>
      <xdr:colOff>82550</xdr:colOff>
      <xdr:row>44</xdr:row>
      <xdr:rowOff>81845</xdr:rowOff>
    </xdr:to>
    <xdr:sp macro="" textlink="">
      <xdr:nvSpPr>
        <xdr:cNvPr id="93" name="楕円 92"/>
        <xdr:cNvSpPr/>
      </xdr:nvSpPr>
      <xdr:spPr>
        <a:xfrm>
          <a:off x="22860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66622</xdr:rowOff>
    </xdr:from>
    <xdr:ext cx="762000" cy="259045"/>
    <xdr:sp macro="" textlink="">
      <xdr:nvSpPr>
        <xdr:cNvPr id="94" name="テキスト ボックス 93"/>
        <xdr:cNvSpPr txBox="1"/>
      </xdr:nvSpPr>
      <xdr:spPr>
        <a:xfrm>
          <a:off x="1955800" y="761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151695</xdr:rowOff>
    </xdr:from>
    <xdr:to>
      <xdr:col>7</xdr:col>
      <xdr:colOff>31750</xdr:colOff>
      <xdr:row>44</xdr:row>
      <xdr:rowOff>81845</xdr:rowOff>
    </xdr:to>
    <xdr:sp macro="" textlink="">
      <xdr:nvSpPr>
        <xdr:cNvPr id="95" name="楕円 94"/>
        <xdr:cNvSpPr/>
      </xdr:nvSpPr>
      <xdr:spPr>
        <a:xfrm>
          <a:off x="13970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66622</xdr:rowOff>
    </xdr:from>
    <xdr:ext cx="762000" cy="259045"/>
    <xdr:sp macro="" textlink="">
      <xdr:nvSpPr>
        <xdr:cNvPr id="96" name="テキスト ボックス 95"/>
        <xdr:cNvSpPr txBox="1"/>
      </xdr:nvSpPr>
      <xdr:spPr>
        <a:xfrm>
          <a:off x="1066800" y="761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昨年度の決算と比較すると、人件費及び価格高騰によ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物件費が増加し、経常収支比率は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今後とも、自主財源の確保に努めるため、地域経済の活性化を図る施策を展開しつつ、事業の平準化、</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DX</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推進による事務の効率化に努めることにより歳出を抑制し、経常収支比率の改善を図る。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165608</xdr:rowOff>
    </xdr:from>
    <xdr:to>
      <xdr:col>23</xdr:col>
      <xdr:colOff>133350</xdr:colOff>
      <xdr:row>67</xdr:row>
      <xdr:rowOff>17272</xdr:rowOff>
    </xdr:to>
    <xdr:cxnSp macro="">
      <xdr:nvCxnSpPr>
        <xdr:cNvPr id="124" name="直線コネクタ 123"/>
        <xdr:cNvCxnSpPr/>
      </xdr:nvCxnSpPr>
      <xdr:spPr>
        <a:xfrm flipV="1">
          <a:off x="4953000" y="10109708"/>
          <a:ext cx="0" cy="13947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5" name="財政構造の弾力性最小値テキスト"/>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6" name="直線コネクタ 125"/>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80535</xdr:rowOff>
    </xdr:from>
    <xdr:ext cx="762000" cy="259045"/>
    <xdr:sp macro="" textlink="">
      <xdr:nvSpPr>
        <xdr:cNvPr id="127" name="財政構造の弾力性最大値テキスト"/>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165608</xdr:rowOff>
    </xdr:from>
    <xdr:to>
      <xdr:col>24</xdr:col>
      <xdr:colOff>12700</xdr:colOff>
      <xdr:row>58</xdr:row>
      <xdr:rowOff>165608</xdr:rowOff>
    </xdr:to>
    <xdr:cxnSp macro="">
      <xdr:nvCxnSpPr>
        <xdr:cNvPr id="128" name="直線コネクタ 127"/>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160020</xdr:rowOff>
    </xdr:from>
    <xdr:to>
      <xdr:col>23</xdr:col>
      <xdr:colOff>133350</xdr:colOff>
      <xdr:row>65</xdr:row>
      <xdr:rowOff>3048</xdr:rowOff>
    </xdr:to>
    <xdr:cxnSp macro="">
      <xdr:nvCxnSpPr>
        <xdr:cNvPr id="129" name="直線コネクタ 128"/>
        <xdr:cNvCxnSpPr/>
      </xdr:nvCxnSpPr>
      <xdr:spPr>
        <a:xfrm>
          <a:off x="4114800" y="11132820"/>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99331</xdr:rowOff>
    </xdr:from>
    <xdr:ext cx="762000" cy="259045"/>
    <xdr:sp macro="" textlink="">
      <xdr:nvSpPr>
        <xdr:cNvPr id="130" name="財政構造の弾力性平均値テキスト"/>
        <xdr:cNvSpPr txBox="1"/>
      </xdr:nvSpPr>
      <xdr:spPr>
        <a:xfrm>
          <a:off x="5041900" y="1072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82804</xdr:rowOff>
    </xdr:from>
    <xdr:to>
      <xdr:col>23</xdr:col>
      <xdr:colOff>184150</xdr:colOff>
      <xdr:row>64</xdr:row>
      <xdr:rowOff>12954</xdr:rowOff>
    </xdr:to>
    <xdr:sp macro="" textlink="">
      <xdr:nvSpPr>
        <xdr:cNvPr id="131" name="フローチャート: 判断 130"/>
        <xdr:cNvSpPr/>
      </xdr:nvSpPr>
      <xdr:spPr>
        <a:xfrm>
          <a:off x="49022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126238</xdr:rowOff>
    </xdr:from>
    <xdr:to>
      <xdr:col>19</xdr:col>
      <xdr:colOff>133350</xdr:colOff>
      <xdr:row>64</xdr:row>
      <xdr:rowOff>160020</xdr:rowOff>
    </xdr:to>
    <xdr:cxnSp macro="">
      <xdr:nvCxnSpPr>
        <xdr:cNvPr id="132" name="直線コネクタ 131"/>
        <xdr:cNvCxnSpPr/>
      </xdr:nvCxnSpPr>
      <xdr:spPr>
        <a:xfrm>
          <a:off x="3225800" y="11099038"/>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77978</xdr:rowOff>
    </xdr:from>
    <xdr:to>
      <xdr:col>19</xdr:col>
      <xdr:colOff>184150</xdr:colOff>
      <xdr:row>64</xdr:row>
      <xdr:rowOff>8128</xdr:rowOff>
    </xdr:to>
    <xdr:sp macro="" textlink="">
      <xdr:nvSpPr>
        <xdr:cNvPr id="133" name="フローチャート: 判断 132"/>
        <xdr:cNvSpPr/>
      </xdr:nvSpPr>
      <xdr:spPr>
        <a:xfrm>
          <a:off x="4064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18305</xdr:rowOff>
    </xdr:from>
    <xdr:ext cx="736600" cy="259045"/>
    <xdr:sp macro="" textlink="">
      <xdr:nvSpPr>
        <xdr:cNvPr id="134" name="テキスト ボックス 133"/>
        <xdr:cNvSpPr txBox="1"/>
      </xdr:nvSpPr>
      <xdr:spPr>
        <a:xfrm>
          <a:off x="3733800" y="10648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56388</xdr:rowOff>
    </xdr:from>
    <xdr:to>
      <xdr:col>15</xdr:col>
      <xdr:colOff>82550</xdr:colOff>
      <xdr:row>64</xdr:row>
      <xdr:rowOff>126238</xdr:rowOff>
    </xdr:to>
    <xdr:cxnSp macro="">
      <xdr:nvCxnSpPr>
        <xdr:cNvPr id="135" name="直線コネクタ 134"/>
        <xdr:cNvCxnSpPr/>
      </xdr:nvCxnSpPr>
      <xdr:spPr>
        <a:xfrm>
          <a:off x="2336800" y="10857738"/>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34544</xdr:rowOff>
    </xdr:from>
    <xdr:to>
      <xdr:col>15</xdr:col>
      <xdr:colOff>133350</xdr:colOff>
      <xdr:row>63</xdr:row>
      <xdr:rowOff>136144</xdr:rowOff>
    </xdr:to>
    <xdr:sp macro="" textlink="">
      <xdr:nvSpPr>
        <xdr:cNvPr id="136" name="フローチャート: 判断 135"/>
        <xdr:cNvSpPr/>
      </xdr:nvSpPr>
      <xdr:spPr>
        <a:xfrm>
          <a:off x="3175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146321</xdr:rowOff>
    </xdr:from>
    <xdr:ext cx="762000" cy="259045"/>
    <xdr:sp macro="" textlink="">
      <xdr:nvSpPr>
        <xdr:cNvPr id="137" name="テキスト ボックス 136"/>
        <xdr:cNvSpPr txBox="1"/>
      </xdr:nvSpPr>
      <xdr:spPr>
        <a:xfrm>
          <a:off x="2844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56388</xdr:rowOff>
    </xdr:from>
    <xdr:to>
      <xdr:col>11</xdr:col>
      <xdr:colOff>31750</xdr:colOff>
      <xdr:row>64</xdr:row>
      <xdr:rowOff>49022</xdr:rowOff>
    </xdr:to>
    <xdr:cxnSp macro="">
      <xdr:nvCxnSpPr>
        <xdr:cNvPr id="138" name="直線コネクタ 137"/>
        <xdr:cNvCxnSpPr/>
      </xdr:nvCxnSpPr>
      <xdr:spPr>
        <a:xfrm flipV="1">
          <a:off x="1447800" y="10857738"/>
          <a:ext cx="8890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39" name="フローチャート: 判断 138"/>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158513</xdr:rowOff>
    </xdr:from>
    <xdr:ext cx="762000" cy="259045"/>
    <xdr:sp macro="" textlink="">
      <xdr:nvSpPr>
        <xdr:cNvPr id="140" name="テキスト ボックス 139"/>
        <xdr:cNvSpPr txBox="1"/>
      </xdr:nvSpPr>
      <xdr:spPr>
        <a:xfrm>
          <a:off x="1955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22352</xdr:rowOff>
    </xdr:from>
    <xdr:to>
      <xdr:col>7</xdr:col>
      <xdr:colOff>31750</xdr:colOff>
      <xdr:row>64</xdr:row>
      <xdr:rowOff>123952</xdr:rowOff>
    </xdr:to>
    <xdr:sp macro="" textlink="">
      <xdr:nvSpPr>
        <xdr:cNvPr id="141" name="フローチャート: 判断 140"/>
        <xdr:cNvSpPr/>
      </xdr:nvSpPr>
      <xdr:spPr>
        <a:xfrm>
          <a:off x="1397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108729</xdr:rowOff>
    </xdr:from>
    <xdr:ext cx="762000" cy="259045"/>
    <xdr:sp macro="" textlink="">
      <xdr:nvSpPr>
        <xdr:cNvPr id="142" name="テキスト ボックス 141"/>
        <xdr:cNvSpPr txBox="1"/>
      </xdr:nvSpPr>
      <xdr:spPr>
        <a:xfrm>
          <a:off x="1066800" y="1108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123698</xdr:rowOff>
    </xdr:from>
    <xdr:to>
      <xdr:col>23</xdr:col>
      <xdr:colOff>184150</xdr:colOff>
      <xdr:row>65</xdr:row>
      <xdr:rowOff>53848</xdr:rowOff>
    </xdr:to>
    <xdr:sp macro="" textlink="">
      <xdr:nvSpPr>
        <xdr:cNvPr id="148" name="楕円 147"/>
        <xdr:cNvSpPr/>
      </xdr:nvSpPr>
      <xdr:spPr>
        <a:xfrm>
          <a:off x="4902200" y="1109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95775</xdr:rowOff>
    </xdr:from>
    <xdr:ext cx="762000" cy="259045"/>
    <xdr:sp macro="" textlink="">
      <xdr:nvSpPr>
        <xdr:cNvPr id="149" name="財政構造の弾力性該当値テキスト"/>
        <xdr:cNvSpPr txBox="1"/>
      </xdr:nvSpPr>
      <xdr:spPr>
        <a:xfrm>
          <a:off x="5041900" y="11068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109220</xdr:rowOff>
    </xdr:from>
    <xdr:to>
      <xdr:col>19</xdr:col>
      <xdr:colOff>184150</xdr:colOff>
      <xdr:row>65</xdr:row>
      <xdr:rowOff>39370</xdr:rowOff>
    </xdr:to>
    <xdr:sp macro="" textlink="">
      <xdr:nvSpPr>
        <xdr:cNvPr id="150" name="楕円 149"/>
        <xdr:cNvSpPr/>
      </xdr:nvSpPr>
      <xdr:spPr>
        <a:xfrm>
          <a:off x="40640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24147</xdr:rowOff>
    </xdr:from>
    <xdr:ext cx="736600" cy="259045"/>
    <xdr:sp macro="" textlink="">
      <xdr:nvSpPr>
        <xdr:cNvPr id="151" name="テキスト ボックス 150"/>
        <xdr:cNvSpPr txBox="1"/>
      </xdr:nvSpPr>
      <xdr:spPr>
        <a:xfrm>
          <a:off x="3733800" y="1116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75438</xdr:rowOff>
    </xdr:from>
    <xdr:to>
      <xdr:col>15</xdr:col>
      <xdr:colOff>133350</xdr:colOff>
      <xdr:row>65</xdr:row>
      <xdr:rowOff>5588</xdr:rowOff>
    </xdr:to>
    <xdr:sp macro="" textlink="">
      <xdr:nvSpPr>
        <xdr:cNvPr id="152" name="楕円 151"/>
        <xdr:cNvSpPr/>
      </xdr:nvSpPr>
      <xdr:spPr>
        <a:xfrm>
          <a:off x="3175000" y="1104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161815</xdr:rowOff>
    </xdr:from>
    <xdr:ext cx="762000" cy="259045"/>
    <xdr:sp macro="" textlink="">
      <xdr:nvSpPr>
        <xdr:cNvPr id="153" name="テキスト ボックス 152"/>
        <xdr:cNvSpPr txBox="1"/>
      </xdr:nvSpPr>
      <xdr:spPr>
        <a:xfrm>
          <a:off x="2844800" y="11134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5588</xdr:rowOff>
    </xdr:from>
    <xdr:to>
      <xdr:col>11</xdr:col>
      <xdr:colOff>82550</xdr:colOff>
      <xdr:row>63</xdr:row>
      <xdr:rowOff>107188</xdr:rowOff>
    </xdr:to>
    <xdr:sp macro="" textlink="">
      <xdr:nvSpPr>
        <xdr:cNvPr id="154" name="楕円 153"/>
        <xdr:cNvSpPr/>
      </xdr:nvSpPr>
      <xdr:spPr>
        <a:xfrm>
          <a:off x="2286000" y="1080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91965</xdr:rowOff>
    </xdr:from>
    <xdr:ext cx="762000" cy="259045"/>
    <xdr:sp macro="" textlink="">
      <xdr:nvSpPr>
        <xdr:cNvPr id="155" name="テキスト ボックス 154"/>
        <xdr:cNvSpPr txBox="1"/>
      </xdr:nvSpPr>
      <xdr:spPr>
        <a:xfrm>
          <a:off x="1955800" y="1089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169672</xdr:rowOff>
    </xdr:from>
    <xdr:to>
      <xdr:col>7</xdr:col>
      <xdr:colOff>31750</xdr:colOff>
      <xdr:row>64</xdr:row>
      <xdr:rowOff>99822</xdr:rowOff>
    </xdr:to>
    <xdr:sp macro="" textlink="">
      <xdr:nvSpPr>
        <xdr:cNvPr id="156" name="楕円 155"/>
        <xdr:cNvSpPr/>
      </xdr:nvSpPr>
      <xdr:spPr>
        <a:xfrm>
          <a:off x="1397000" y="1097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109999</xdr:rowOff>
    </xdr:from>
    <xdr:ext cx="762000" cy="259045"/>
    <xdr:sp macro="" textlink="">
      <xdr:nvSpPr>
        <xdr:cNvPr id="157" name="テキスト ボックス 156"/>
        <xdr:cNvSpPr txBox="1"/>
      </xdr:nvSpPr>
      <xdr:spPr>
        <a:xfrm>
          <a:off x="1066800" y="10739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[408,225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離島に位置し、更に有人の属島を有するなど広域な行政区域を抱えているため、類似団体に比べて職員数が多い。また旅費や行政区域内での移動に係る車両船舶借上料、燃料費等の経費も大きく、加えて人口も減少してきているため、人口１人当たりの経費は類似団体平均を大きく上回ってい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今後も適正な職員定員管理を行い、物件費に対しては費用対効果の検証をし、行政サービス提供にかかるコスト意識を高めて経費節減を図っていく。</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74540</xdr:rowOff>
    </xdr:from>
    <xdr:to>
      <xdr:col>23</xdr:col>
      <xdr:colOff>133350</xdr:colOff>
      <xdr:row>88</xdr:row>
      <xdr:rowOff>151885</xdr:rowOff>
    </xdr:to>
    <xdr:cxnSp macro="">
      <xdr:nvCxnSpPr>
        <xdr:cNvPr id="184" name="直線コネクタ 183"/>
        <xdr:cNvCxnSpPr/>
      </xdr:nvCxnSpPr>
      <xdr:spPr>
        <a:xfrm flipV="1">
          <a:off x="4953000" y="13961990"/>
          <a:ext cx="0" cy="12774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123962</xdr:rowOff>
    </xdr:from>
    <xdr:ext cx="762000" cy="259045"/>
    <xdr:sp macro="" textlink="">
      <xdr:nvSpPr>
        <xdr:cNvPr id="185" name="人件費・物件費等の状況最小値テキスト"/>
        <xdr:cNvSpPr txBox="1"/>
      </xdr:nvSpPr>
      <xdr:spPr>
        <a:xfrm>
          <a:off x="5041900" y="1521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2,814,723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151885</xdr:rowOff>
    </xdr:from>
    <xdr:to>
      <xdr:col>24</xdr:col>
      <xdr:colOff>12700</xdr:colOff>
      <xdr:row>88</xdr:row>
      <xdr:rowOff>151885</xdr:rowOff>
    </xdr:to>
    <xdr:cxnSp macro="">
      <xdr:nvCxnSpPr>
        <xdr:cNvPr id="186" name="直線コネクタ 185"/>
        <xdr:cNvCxnSpPr/>
      </xdr:nvCxnSpPr>
      <xdr:spPr>
        <a:xfrm>
          <a:off x="4864100" y="1523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160917</xdr:rowOff>
    </xdr:from>
    <xdr:ext cx="762000" cy="259045"/>
    <xdr:sp macro="" textlink="">
      <xdr:nvSpPr>
        <xdr:cNvPr id="187" name="人件費・物件費等の状況最大値テキスト"/>
        <xdr:cNvSpPr txBox="1"/>
      </xdr:nvSpPr>
      <xdr:spPr>
        <a:xfrm>
          <a:off x="5041900" y="1370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74540</xdr:rowOff>
    </xdr:from>
    <xdr:to>
      <xdr:col>24</xdr:col>
      <xdr:colOff>12700</xdr:colOff>
      <xdr:row>81</xdr:row>
      <xdr:rowOff>74540</xdr:rowOff>
    </xdr:to>
    <xdr:cxnSp macro="">
      <xdr:nvCxnSpPr>
        <xdr:cNvPr id="188" name="直線コネクタ 187"/>
        <xdr:cNvCxnSpPr/>
      </xdr:nvCxnSpPr>
      <xdr:spPr>
        <a:xfrm>
          <a:off x="4864100" y="1396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166474</xdr:rowOff>
    </xdr:from>
    <xdr:to>
      <xdr:col>23</xdr:col>
      <xdr:colOff>133350</xdr:colOff>
      <xdr:row>82</xdr:row>
      <xdr:rowOff>19210</xdr:rowOff>
    </xdr:to>
    <xdr:cxnSp macro="">
      <xdr:nvCxnSpPr>
        <xdr:cNvPr id="189" name="直線コネクタ 188"/>
        <xdr:cNvCxnSpPr/>
      </xdr:nvCxnSpPr>
      <xdr:spPr>
        <a:xfrm>
          <a:off x="4114800" y="14053924"/>
          <a:ext cx="838200" cy="24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133421</xdr:rowOff>
    </xdr:from>
    <xdr:ext cx="762000" cy="259045"/>
    <xdr:sp macro="" textlink="">
      <xdr:nvSpPr>
        <xdr:cNvPr id="190" name="人件費・物件費等の状況平均値テキスト"/>
        <xdr:cNvSpPr txBox="1"/>
      </xdr:nvSpPr>
      <xdr:spPr>
        <a:xfrm>
          <a:off x="5041900" y="138494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116894</xdr:rowOff>
    </xdr:from>
    <xdr:to>
      <xdr:col>23</xdr:col>
      <xdr:colOff>184150</xdr:colOff>
      <xdr:row>82</xdr:row>
      <xdr:rowOff>47044</xdr:rowOff>
    </xdr:to>
    <xdr:sp macro="" textlink="">
      <xdr:nvSpPr>
        <xdr:cNvPr id="191" name="フローチャート: 判断 190"/>
        <xdr:cNvSpPr/>
      </xdr:nvSpPr>
      <xdr:spPr>
        <a:xfrm>
          <a:off x="4902200" y="140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160083</xdr:rowOff>
    </xdr:from>
    <xdr:to>
      <xdr:col>19</xdr:col>
      <xdr:colOff>133350</xdr:colOff>
      <xdr:row>81</xdr:row>
      <xdr:rowOff>166474</xdr:rowOff>
    </xdr:to>
    <xdr:cxnSp macro="">
      <xdr:nvCxnSpPr>
        <xdr:cNvPr id="192" name="直線コネクタ 191"/>
        <xdr:cNvCxnSpPr/>
      </xdr:nvCxnSpPr>
      <xdr:spPr>
        <a:xfrm>
          <a:off x="3225800" y="14047533"/>
          <a:ext cx="889000" cy="6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87945</xdr:rowOff>
    </xdr:from>
    <xdr:to>
      <xdr:col>19</xdr:col>
      <xdr:colOff>184150</xdr:colOff>
      <xdr:row>82</xdr:row>
      <xdr:rowOff>18095</xdr:rowOff>
    </xdr:to>
    <xdr:sp macro="" textlink="">
      <xdr:nvSpPr>
        <xdr:cNvPr id="193" name="フローチャート: 判断 192"/>
        <xdr:cNvSpPr/>
      </xdr:nvSpPr>
      <xdr:spPr>
        <a:xfrm>
          <a:off x="4064000" y="1397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28272</xdr:rowOff>
    </xdr:from>
    <xdr:ext cx="736600" cy="259045"/>
    <xdr:sp macro="" textlink="">
      <xdr:nvSpPr>
        <xdr:cNvPr id="194" name="テキスト ボックス 193"/>
        <xdr:cNvSpPr txBox="1"/>
      </xdr:nvSpPr>
      <xdr:spPr>
        <a:xfrm>
          <a:off x="3733800" y="13744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140993</xdr:rowOff>
    </xdr:from>
    <xdr:to>
      <xdr:col>15</xdr:col>
      <xdr:colOff>82550</xdr:colOff>
      <xdr:row>81</xdr:row>
      <xdr:rowOff>160083</xdr:rowOff>
    </xdr:to>
    <xdr:cxnSp macro="">
      <xdr:nvCxnSpPr>
        <xdr:cNvPr id="195" name="直線コネクタ 194"/>
        <xdr:cNvCxnSpPr/>
      </xdr:nvCxnSpPr>
      <xdr:spPr>
        <a:xfrm>
          <a:off x="2336800" y="14028443"/>
          <a:ext cx="889000" cy="19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83702</xdr:rowOff>
    </xdr:from>
    <xdr:to>
      <xdr:col>15</xdr:col>
      <xdr:colOff>133350</xdr:colOff>
      <xdr:row>82</xdr:row>
      <xdr:rowOff>13852</xdr:rowOff>
    </xdr:to>
    <xdr:sp macro="" textlink="">
      <xdr:nvSpPr>
        <xdr:cNvPr id="196" name="フローチャート: 判断 195"/>
        <xdr:cNvSpPr/>
      </xdr:nvSpPr>
      <xdr:spPr>
        <a:xfrm>
          <a:off x="3175000" y="1397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24029</xdr:rowOff>
    </xdr:from>
    <xdr:ext cx="762000" cy="259045"/>
    <xdr:sp macro="" textlink="">
      <xdr:nvSpPr>
        <xdr:cNvPr id="197" name="テキスト ボックス 196"/>
        <xdr:cNvSpPr txBox="1"/>
      </xdr:nvSpPr>
      <xdr:spPr>
        <a:xfrm>
          <a:off x="2844800" y="13740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140993</xdr:rowOff>
    </xdr:from>
    <xdr:to>
      <xdr:col>11</xdr:col>
      <xdr:colOff>31750</xdr:colOff>
      <xdr:row>81</xdr:row>
      <xdr:rowOff>149044</xdr:rowOff>
    </xdr:to>
    <xdr:cxnSp macro="">
      <xdr:nvCxnSpPr>
        <xdr:cNvPr id="198" name="直線コネクタ 197"/>
        <xdr:cNvCxnSpPr/>
      </xdr:nvCxnSpPr>
      <xdr:spPr>
        <a:xfrm flipV="1">
          <a:off x="1447800" y="14028443"/>
          <a:ext cx="889000" cy="8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75454</xdr:rowOff>
    </xdr:from>
    <xdr:to>
      <xdr:col>11</xdr:col>
      <xdr:colOff>82550</xdr:colOff>
      <xdr:row>82</xdr:row>
      <xdr:rowOff>5604</xdr:rowOff>
    </xdr:to>
    <xdr:sp macro="" textlink="">
      <xdr:nvSpPr>
        <xdr:cNvPr id="199" name="フローチャート: 判断 198"/>
        <xdr:cNvSpPr/>
      </xdr:nvSpPr>
      <xdr:spPr>
        <a:xfrm>
          <a:off x="2286000" y="1396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15781</xdr:rowOff>
    </xdr:from>
    <xdr:ext cx="762000" cy="259045"/>
    <xdr:sp macro="" textlink="">
      <xdr:nvSpPr>
        <xdr:cNvPr id="200" name="テキスト ボックス 199"/>
        <xdr:cNvSpPr txBox="1"/>
      </xdr:nvSpPr>
      <xdr:spPr>
        <a:xfrm>
          <a:off x="1955800" y="13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70377</xdr:rowOff>
    </xdr:from>
    <xdr:to>
      <xdr:col>7</xdr:col>
      <xdr:colOff>31750</xdr:colOff>
      <xdr:row>82</xdr:row>
      <xdr:rowOff>527</xdr:rowOff>
    </xdr:to>
    <xdr:sp macro="" textlink="">
      <xdr:nvSpPr>
        <xdr:cNvPr id="201" name="フローチャート: 判断 200"/>
        <xdr:cNvSpPr/>
      </xdr:nvSpPr>
      <xdr:spPr>
        <a:xfrm>
          <a:off x="1397000" y="1395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10704</xdr:rowOff>
    </xdr:from>
    <xdr:ext cx="762000" cy="259045"/>
    <xdr:sp macro="" textlink="">
      <xdr:nvSpPr>
        <xdr:cNvPr id="202" name="テキスト ボックス 201"/>
        <xdr:cNvSpPr txBox="1"/>
      </xdr:nvSpPr>
      <xdr:spPr>
        <a:xfrm>
          <a:off x="1066800" y="13726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139860</xdr:rowOff>
    </xdr:from>
    <xdr:to>
      <xdr:col>23</xdr:col>
      <xdr:colOff>184150</xdr:colOff>
      <xdr:row>82</xdr:row>
      <xdr:rowOff>70010</xdr:rowOff>
    </xdr:to>
    <xdr:sp macro="" textlink="">
      <xdr:nvSpPr>
        <xdr:cNvPr id="208" name="楕円 207"/>
        <xdr:cNvSpPr/>
      </xdr:nvSpPr>
      <xdr:spPr>
        <a:xfrm>
          <a:off x="4902200" y="1402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16687</xdr:rowOff>
    </xdr:from>
    <xdr:ext cx="762000" cy="259045"/>
    <xdr:sp macro="" textlink="">
      <xdr:nvSpPr>
        <xdr:cNvPr id="209" name="人件費・物件費等の状況該当値テキスト"/>
        <xdr:cNvSpPr txBox="1"/>
      </xdr:nvSpPr>
      <xdr:spPr>
        <a:xfrm>
          <a:off x="5041900" y="14075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115674</xdr:rowOff>
    </xdr:from>
    <xdr:to>
      <xdr:col>19</xdr:col>
      <xdr:colOff>184150</xdr:colOff>
      <xdr:row>82</xdr:row>
      <xdr:rowOff>45824</xdr:rowOff>
    </xdr:to>
    <xdr:sp macro="" textlink="">
      <xdr:nvSpPr>
        <xdr:cNvPr id="210" name="楕円 209"/>
        <xdr:cNvSpPr/>
      </xdr:nvSpPr>
      <xdr:spPr>
        <a:xfrm>
          <a:off x="4064000" y="14003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30601</xdr:rowOff>
    </xdr:from>
    <xdr:ext cx="736600" cy="259045"/>
    <xdr:sp macro="" textlink="">
      <xdr:nvSpPr>
        <xdr:cNvPr id="211" name="テキスト ボックス 210"/>
        <xdr:cNvSpPr txBox="1"/>
      </xdr:nvSpPr>
      <xdr:spPr>
        <a:xfrm>
          <a:off x="3733800" y="14089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109283</xdr:rowOff>
    </xdr:from>
    <xdr:to>
      <xdr:col>15</xdr:col>
      <xdr:colOff>133350</xdr:colOff>
      <xdr:row>82</xdr:row>
      <xdr:rowOff>39433</xdr:rowOff>
    </xdr:to>
    <xdr:sp macro="" textlink="">
      <xdr:nvSpPr>
        <xdr:cNvPr id="212" name="楕円 211"/>
        <xdr:cNvSpPr/>
      </xdr:nvSpPr>
      <xdr:spPr>
        <a:xfrm>
          <a:off x="3175000" y="13996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24210</xdr:rowOff>
    </xdr:from>
    <xdr:ext cx="762000" cy="259045"/>
    <xdr:sp macro="" textlink="">
      <xdr:nvSpPr>
        <xdr:cNvPr id="213" name="テキスト ボックス 212"/>
        <xdr:cNvSpPr txBox="1"/>
      </xdr:nvSpPr>
      <xdr:spPr>
        <a:xfrm>
          <a:off x="2844800" y="14083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90193</xdr:rowOff>
    </xdr:from>
    <xdr:to>
      <xdr:col>11</xdr:col>
      <xdr:colOff>82550</xdr:colOff>
      <xdr:row>82</xdr:row>
      <xdr:rowOff>20343</xdr:rowOff>
    </xdr:to>
    <xdr:sp macro="" textlink="">
      <xdr:nvSpPr>
        <xdr:cNvPr id="214" name="楕円 213"/>
        <xdr:cNvSpPr/>
      </xdr:nvSpPr>
      <xdr:spPr>
        <a:xfrm>
          <a:off x="2286000" y="1397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5120</xdr:rowOff>
    </xdr:from>
    <xdr:ext cx="762000" cy="259045"/>
    <xdr:sp macro="" textlink="">
      <xdr:nvSpPr>
        <xdr:cNvPr id="215" name="テキスト ボックス 214"/>
        <xdr:cNvSpPr txBox="1"/>
      </xdr:nvSpPr>
      <xdr:spPr>
        <a:xfrm>
          <a:off x="1955800" y="1406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98244</xdr:rowOff>
    </xdr:from>
    <xdr:to>
      <xdr:col>7</xdr:col>
      <xdr:colOff>31750</xdr:colOff>
      <xdr:row>82</xdr:row>
      <xdr:rowOff>28394</xdr:rowOff>
    </xdr:to>
    <xdr:sp macro="" textlink="">
      <xdr:nvSpPr>
        <xdr:cNvPr id="216" name="楕円 215"/>
        <xdr:cNvSpPr/>
      </xdr:nvSpPr>
      <xdr:spPr>
        <a:xfrm>
          <a:off x="1397000" y="1398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13171</xdr:rowOff>
    </xdr:from>
    <xdr:ext cx="762000" cy="259045"/>
    <xdr:sp macro="" textlink="">
      <xdr:nvSpPr>
        <xdr:cNvPr id="217" name="テキスト ボックス 216"/>
        <xdr:cNvSpPr txBox="1"/>
      </xdr:nvSpPr>
      <xdr:spPr>
        <a:xfrm>
          <a:off x="1066800" y="14072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類似団体及び全国市町村平均と比較して低水準</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である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前年度と比べ</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ト増加し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今後も人件費総額や職員数の適正化に努める。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142118</xdr:rowOff>
    </xdr:from>
    <xdr:to>
      <xdr:col>81</xdr:col>
      <xdr:colOff>44450</xdr:colOff>
      <xdr:row>89</xdr:row>
      <xdr:rowOff>150284</xdr:rowOff>
    </xdr:to>
    <xdr:cxnSp macro="">
      <xdr:nvCxnSpPr>
        <xdr:cNvPr id="248" name="直線コネクタ 247"/>
        <xdr:cNvCxnSpPr/>
      </xdr:nvCxnSpPr>
      <xdr:spPr>
        <a:xfrm flipV="1">
          <a:off x="17018000" y="13858118"/>
          <a:ext cx="0" cy="15512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49" name="給与水準   （国との比較）最小値テキスト"/>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0" name="直線コネクタ 249"/>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57045</xdr:rowOff>
    </xdr:from>
    <xdr:ext cx="762000" cy="259045"/>
    <xdr:sp macro="" textlink="">
      <xdr:nvSpPr>
        <xdr:cNvPr id="251" name="給与水準   （国との比較）最大値テキスト"/>
        <xdr:cNvSpPr txBox="1"/>
      </xdr:nvSpPr>
      <xdr:spPr>
        <a:xfrm>
          <a:off x="17106900" y="13601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142118</xdr:rowOff>
    </xdr:from>
    <xdr:to>
      <xdr:col>81</xdr:col>
      <xdr:colOff>133350</xdr:colOff>
      <xdr:row>80</xdr:row>
      <xdr:rowOff>142118</xdr:rowOff>
    </xdr:to>
    <xdr:cxnSp macro="">
      <xdr:nvCxnSpPr>
        <xdr:cNvPr id="252" name="直線コネクタ 251"/>
        <xdr:cNvCxnSpPr/>
      </xdr:nvCxnSpPr>
      <xdr:spPr>
        <a:xfrm>
          <a:off x="16929100" y="13858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75898</xdr:rowOff>
    </xdr:from>
    <xdr:to>
      <xdr:col>81</xdr:col>
      <xdr:colOff>44450</xdr:colOff>
      <xdr:row>83</xdr:row>
      <xdr:rowOff>133350</xdr:rowOff>
    </xdr:to>
    <xdr:cxnSp macro="">
      <xdr:nvCxnSpPr>
        <xdr:cNvPr id="253" name="直線コネクタ 252"/>
        <xdr:cNvCxnSpPr/>
      </xdr:nvCxnSpPr>
      <xdr:spPr>
        <a:xfrm>
          <a:off x="16179800" y="14306248"/>
          <a:ext cx="8382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67932</xdr:rowOff>
    </xdr:from>
    <xdr:ext cx="762000" cy="259045"/>
    <xdr:sp macro="" textlink="">
      <xdr:nvSpPr>
        <xdr:cNvPr id="254" name="給与水準   （国との比較）平均値テキスト"/>
        <xdr:cNvSpPr txBox="1"/>
      </xdr:nvSpPr>
      <xdr:spPr>
        <a:xfrm>
          <a:off x="17106900" y="14641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95855</xdr:rowOff>
    </xdr:from>
    <xdr:to>
      <xdr:col>81</xdr:col>
      <xdr:colOff>95250</xdr:colOff>
      <xdr:row>86</xdr:row>
      <xdr:rowOff>26005</xdr:rowOff>
    </xdr:to>
    <xdr:sp macro="" textlink="">
      <xdr:nvSpPr>
        <xdr:cNvPr id="255" name="フローチャート: 判断 254"/>
        <xdr:cNvSpPr/>
      </xdr:nvSpPr>
      <xdr:spPr>
        <a:xfrm>
          <a:off x="169672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75898</xdr:rowOff>
    </xdr:from>
    <xdr:to>
      <xdr:col>77</xdr:col>
      <xdr:colOff>44450</xdr:colOff>
      <xdr:row>83</xdr:row>
      <xdr:rowOff>133350</xdr:rowOff>
    </xdr:to>
    <xdr:cxnSp macro="">
      <xdr:nvCxnSpPr>
        <xdr:cNvPr id="256" name="直線コネクタ 255"/>
        <xdr:cNvCxnSpPr/>
      </xdr:nvCxnSpPr>
      <xdr:spPr>
        <a:xfrm flipV="1">
          <a:off x="15290800" y="14306248"/>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57" name="フローチャート: 判断 256"/>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170741</xdr:rowOff>
    </xdr:from>
    <xdr:ext cx="736600" cy="259045"/>
    <xdr:sp macro="" textlink="">
      <xdr:nvSpPr>
        <xdr:cNvPr id="258" name="テキスト ボックス 257"/>
        <xdr:cNvSpPr txBox="1"/>
      </xdr:nvSpPr>
      <xdr:spPr>
        <a:xfrm>
          <a:off x="15798800" y="14743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133350</xdr:rowOff>
    </xdr:from>
    <xdr:to>
      <xdr:col>72</xdr:col>
      <xdr:colOff>203200</xdr:colOff>
      <xdr:row>83</xdr:row>
      <xdr:rowOff>156332</xdr:rowOff>
    </xdr:to>
    <xdr:cxnSp macro="">
      <xdr:nvCxnSpPr>
        <xdr:cNvPr id="259" name="直線コネクタ 258"/>
        <xdr:cNvCxnSpPr/>
      </xdr:nvCxnSpPr>
      <xdr:spPr>
        <a:xfrm flipV="1">
          <a:off x="14401800" y="14363700"/>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0" name="フローチャート: 判断 259"/>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10782</xdr:rowOff>
    </xdr:from>
    <xdr:ext cx="762000" cy="259045"/>
    <xdr:sp macro="" textlink="">
      <xdr:nvSpPr>
        <xdr:cNvPr id="261" name="テキスト ボックス 260"/>
        <xdr:cNvSpPr txBox="1"/>
      </xdr:nvSpPr>
      <xdr:spPr>
        <a:xfrm>
          <a:off x="14909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75898</xdr:rowOff>
    </xdr:from>
    <xdr:to>
      <xdr:col>68</xdr:col>
      <xdr:colOff>152400</xdr:colOff>
      <xdr:row>83</xdr:row>
      <xdr:rowOff>156332</xdr:rowOff>
    </xdr:to>
    <xdr:cxnSp macro="">
      <xdr:nvCxnSpPr>
        <xdr:cNvPr id="262" name="直線コネクタ 261"/>
        <xdr:cNvCxnSpPr/>
      </xdr:nvCxnSpPr>
      <xdr:spPr>
        <a:xfrm>
          <a:off x="13512800" y="14306248"/>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95855</xdr:rowOff>
    </xdr:from>
    <xdr:to>
      <xdr:col>68</xdr:col>
      <xdr:colOff>203200</xdr:colOff>
      <xdr:row>86</xdr:row>
      <xdr:rowOff>26005</xdr:rowOff>
    </xdr:to>
    <xdr:sp macro="" textlink="">
      <xdr:nvSpPr>
        <xdr:cNvPr id="263" name="フローチャート: 判断 262"/>
        <xdr:cNvSpPr/>
      </xdr:nvSpPr>
      <xdr:spPr>
        <a:xfrm>
          <a:off x="14351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10782</xdr:rowOff>
    </xdr:from>
    <xdr:ext cx="762000" cy="259045"/>
    <xdr:sp macro="" textlink="">
      <xdr:nvSpPr>
        <xdr:cNvPr id="264" name="テキスト ボックス 263"/>
        <xdr:cNvSpPr txBox="1"/>
      </xdr:nvSpPr>
      <xdr:spPr>
        <a:xfrm>
          <a:off x="14020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65" name="フローチャート: 判断 264"/>
        <xdr:cNvSpPr/>
      </xdr:nvSpPr>
      <xdr:spPr>
        <a:xfrm>
          <a:off x="13462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147761</xdr:rowOff>
    </xdr:from>
    <xdr:ext cx="762000" cy="259045"/>
    <xdr:sp macro="" textlink="">
      <xdr:nvSpPr>
        <xdr:cNvPr id="266" name="テキスト ボックス 265"/>
        <xdr:cNvSpPr txBox="1"/>
      </xdr:nvSpPr>
      <xdr:spPr>
        <a:xfrm>
          <a:off x="13131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72" name="楕円 271"/>
        <xdr:cNvSpPr/>
      </xdr:nvSpPr>
      <xdr:spPr>
        <a:xfrm>
          <a:off x="169672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99077</xdr:rowOff>
    </xdr:from>
    <xdr:ext cx="762000" cy="259045"/>
    <xdr:sp macro="" textlink="">
      <xdr:nvSpPr>
        <xdr:cNvPr id="273" name="給与水準   （国との比較）該当値テキスト"/>
        <xdr:cNvSpPr txBox="1"/>
      </xdr:nvSpPr>
      <xdr:spPr>
        <a:xfrm>
          <a:off x="17106900" y="1415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25098</xdr:rowOff>
    </xdr:from>
    <xdr:to>
      <xdr:col>77</xdr:col>
      <xdr:colOff>95250</xdr:colOff>
      <xdr:row>83</xdr:row>
      <xdr:rowOff>126698</xdr:rowOff>
    </xdr:to>
    <xdr:sp macro="" textlink="">
      <xdr:nvSpPr>
        <xdr:cNvPr id="274" name="楕円 273"/>
        <xdr:cNvSpPr/>
      </xdr:nvSpPr>
      <xdr:spPr>
        <a:xfrm>
          <a:off x="16129000" y="1425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136875</xdr:rowOff>
    </xdr:from>
    <xdr:ext cx="736600" cy="259045"/>
    <xdr:sp macro="" textlink="">
      <xdr:nvSpPr>
        <xdr:cNvPr id="275" name="テキスト ボックス 274"/>
        <xdr:cNvSpPr txBox="1"/>
      </xdr:nvSpPr>
      <xdr:spPr>
        <a:xfrm>
          <a:off x="15798800" y="140243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82550</xdr:rowOff>
    </xdr:from>
    <xdr:to>
      <xdr:col>73</xdr:col>
      <xdr:colOff>44450</xdr:colOff>
      <xdr:row>84</xdr:row>
      <xdr:rowOff>12700</xdr:rowOff>
    </xdr:to>
    <xdr:sp macro="" textlink="">
      <xdr:nvSpPr>
        <xdr:cNvPr id="276" name="楕円 275"/>
        <xdr:cNvSpPr/>
      </xdr:nvSpPr>
      <xdr:spPr>
        <a:xfrm>
          <a:off x="15240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22877</xdr:rowOff>
    </xdr:from>
    <xdr:ext cx="762000" cy="259045"/>
    <xdr:sp macro="" textlink="">
      <xdr:nvSpPr>
        <xdr:cNvPr id="277" name="テキスト ボックス 276"/>
        <xdr:cNvSpPr txBox="1"/>
      </xdr:nvSpPr>
      <xdr:spPr>
        <a:xfrm>
          <a:off x="14909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105532</xdr:rowOff>
    </xdr:from>
    <xdr:to>
      <xdr:col>68</xdr:col>
      <xdr:colOff>203200</xdr:colOff>
      <xdr:row>84</xdr:row>
      <xdr:rowOff>35682</xdr:rowOff>
    </xdr:to>
    <xdr:sp macro="" textlink="">
      <xdr:nvSpPr>
        <xdr:cNvPr id="278" name="楕円 277"/>
        <xdr:cNvSpPr/>
      </xdr:nvSpPr>
      <xdr:spPr>
        <a:xfrm>
          <a:off x="14351000" y="1433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45859</xdr:rowOff>
    </xdr:from>
    <xdr:ext cx="762000" cy="259045"/>
    <xdr:sp macro="" textlink="">
      <xdr:nvSpPr>
        <xdr:cNvPr id="279" name="テキスト ボックス 278"/>
        <xdr:cNvSpPr txBox="1"/>
      </xdr:nvSpPr>
      <xdr:spPr>
        <a:xfrm>
          <a:off x="14020800" y="14104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25098</xdr:rowOff>
    </xdr:from>
    <xdr:to>
      <xdr:col>64</xdr:col>
      <xdr:colOff>152400</xdr:colOff>
      <xdr:row>83</xdr:row>
      <xdr:rowOff>126698</xdr:rowOff>
    </xdr:to>
    <xdr:sp macro="" textlink="">
      <xdr:nvSpPr>
        <xdr:cNvPr id="280" name="楕円 279"/>
        <xdr:cNvSpPr/>
      </xdr:nvSpPr>
      <xdr:spPr>
        <a:xfrm>
          <a:off x="13462000" y="1425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136875</xdr:rowOff>
    </xdr:from>
    <xdr:ext cx="762000" cy="259045"/>
    <xdr:sp macro="" textlink="">
      <xdr:nvSpPr>
        <xdr:cNvPr id="281" name="テキスト ボックス 280"/>
        <xdr:cNvSpPr txBox="1"/>
      </xdr:nvSpPr>
      <xdr:spPr>
        <a:xfrm>
          <a:off x="13131800" y="14024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離島</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及び</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広域な行政区域を有しているため、職員数は類似団体に比べ多くなっている。人口減少や定年延長もあり昨年度より</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0.44</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人増加しているが、事務事業の見直しや事業の民間委託の推進により、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職員数の適正化に努める。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131699</xdr:rowOff>
    </xdr:from>
    <xdr:to>
      <xdr:col>81</xdr:col>
      <xdr:colOff>44450</xdr:colOff>
      <xdr:row>66</xdr:row>
      <xdr:rowOff>166201</xdr:rowOff>
    </xdr:to>
    <xdr:cxnSp macro="">
      <xdr:nvCxnSpPr>
        <xdr:cNvPr id="311" name="直線コネクタ 310"/>
        <xdr:cNvCxnSpPr/>
      </xdr:nvCxnSpPr>
      <xdr:spPr>
        <a:xfrm flipV="1">
          <a:off x="17018000" y="10247249"/>
          <a:ext cx="0" cy="12346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138278</xdr:rowOff>
    </xdr:from>
    <xdr:ext cx="762000" cy="259045"/>
    <xdr:sp macro="" textlink="">
      <xdr:nvSpPr>
        <xdr:cNvPr id="312" name="定員管理の状況最小値テキスト"/>
        <xdr:cNvSpPr txBox="1"/>
      </xdr:nvSpPr>
      <xdr:spPr>
        <a:xfrm>
          <a:off x="17106900" y="11453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166201</xdr:rowOff>
    </xdr:from>
    <xdr:to>
      <xdr:col>81</xdr:col>
      <xdr:colOff>133350</xdr:colOff>
      <xdr:row>66</xdr:row>
      <xdr:rowOff>166201</xdr:rowOff>
    </xdr:to>
    <xdr:cxnSp macro="">
      <xdr:nvCxnSpPr>
        <xdr:cNvPr id="313" name="直線コネクタ 312"/>
        <xdr:cNvCxnSpPr/>
      </xdr:nvCxnSpPr>
      <xdr:spPr>
        <a:xfrm>
          <a:off x="16929100" y="1148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46626</xdr:rowOff>
    </xdr:from>
    <xdr:ext cx="762000" cy="259045"/>
    <xdr:sp macro="" textlink="">
      <xdr:nvSpPr>
        <xdr:cNvPr id="314" name="定員管理の状況最大値テキスト"/>
        <xdr:cNvSpPr txBox="1"/>
      </xdr:nvSpPr>
      <xdr:spPr>
        <a:xfrm>
          <a:off x="17106900" y="9990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131699</xdr:rowOff>
    </xdr:from>
    <xdr:to>
      <xdr:col>81</xdr:col>
      <xdr:colOff>133350</xdr:colOff>
      <xdr:row>59</xdr:row>
      <xdr:rowOff>131699</xdr:rowOff>
    </xdr:to>
    <xdr:cxnSp macro="">
      <xdr:nvCxnSpPr>
        <xdr:cNvPr id="315" name="直線コネクタ 314"/>
        <xdr:cNvCxnSpPr/>
      </xdr:nvCxnSpPr>
      <xdr:spPr>
        <a:xfrm>
          <a:off x="16929100" y="10247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170349</xdr:rowOff>
    </xdr:from>
    <xdr:to>
      <xdr:col>81</xdr:col>
      <xdr:colOff>44450</xdr:colOff>
      <xdr:row>66</xdr:row>
      <xdr:rowOff>34290</xdr:rowOff>
    </xdr:to>
    <xdr:cxnSp macro="">
      <xdr:nvCxnSpPr>
        <xdr:cNvPr id="316" name="直線コネクタ 315"/>
        <xdr:cNvCxnSpPr/>
      </xdr:nvCxnSpPr>
      <xdr:spPr>
        <a:xfrm>
          <a:off x="16179800" y="11314599"/>
          <a:ext cx="838200" cy="35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91415</xdr:rowOff>
    </xdr:from>
    <xdr:ext cx="762000" cy="259045"/>
    <xdr:sp macro="" textlink="">
      <xdr:nvSpPr>
        <xdr:cNvPr id="317" name="定員管理の状況平均値テキスト"/>
        <xdr:cNvSpPr txBox="1"/>
      </xdr:nvSpPr>
      <xdr:spPr>
        <a:xfrm>
          <a:off x="17106900" y="105498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74888</xdr:rowOff>
    </xdr:from>
    <xdr:to>
      <xdr:col>81</xdr:col>
      <xdr:colOff>95250</xdr:colOff>
      <xdr:row>63</xdr:row>
      <xdr:rowOff>5038</xdr:rowOff>
    </xdr:to>
    <xdr:sp macro="" textlink="">
      <xdr:nvSpPr>
        <xdr:cNvPr id="318" name="フローチャート: 判断 317"/>
        <xdr:cNvSpPr/>
      </xdr:nvSpPr>
      <xdr:spPr>
        <a:xfrm>
          <a:off x="16967200" y="1070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82677</xdr:rowOff>
    </xdr:from>
    <xdr:to>
      <xdr:col>77</xdr:col>
      <xdr:colOff>44450</xdr:colOff>
      <xdr:row>65</xdr:row>
      <xdr:rowOff>170349</xdr:rowOff>
    </xdr:to>
    <xdr:cxnSp macro="">
      <xdr:nvCxnSpPr>
        <xdr:cNvPr id="319" name="直線コネクタ 318"/>
        <xdr:cNvCxnSpPr/>
      </xdr:nvCxnSpPr>
      <xdr:spPr>
        <a:xfrm>
          <a:off x="15290800" y="11226927"/>
          <a:ext cx="889000" cy="87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48344</xdr:rowOff>
    </xdr:from>
    <xdr:to>
      <xdr:col>77</xdr:col>
      <xdr:colOff>95250</xdr:colOff>
      <xdr:row>62</xdr:row>
      <xdr:rowOff>149944</xdr:rowOff>
    </xdr:to>
    <xdr:sp macro="" textlink="">
      <xdr:nvSpPr>
        <xdr:cNvPr id="320" name="フローチャート: 判断 319"/>
        <xdr:cNvSpPr/>
      </xdr:nvSpPr>
      <xdr:spPr>
        <a:xfrm>
          <a:off x="161290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160121</xdr:rowOff>
    </xdr:from>
    <xdr:ext cx="736600" cy="259045"/>
    <xdr:sp macro="" textlink="">
      <xdr:nvSpPr>
        <xdr:cNvPr id="321" name="テキスト ボックス 320"/>
        <xdr:cNvSpPr txBox="1"/>
      </xdr:nvSpPr>
      <xdr:spPr>
        <a:xfrm>
          <a:off x="15798800" y="10447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69004</xdr:rowOff>
    </xdr:from>
    <xdr:to>
      <xdr:col>72</xdr:col>
      <xdr:colOff>203200</xdr:colOff>
      <xdr:row>65</xdr:row>
      <xdr:rowOff>82677</xdr:rowOff>
    </xdr:to>
    <xdr:cxnSp macro="">
      <xdr:nvCxnSpPr>
        <xdr:cNvPr id="322" name="直線コネクタ 321"/>
        <xdr:cNvCxnSpPr/>
      </xdr:nvCxnSpPr>
      <xdr:spPr>
        <a:xfrm>
          <a:off x="14401800" y="11213254"/>
          <a:ext cx="889000" cy="13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21802</xdr:rowOff>
    </xdr:from>
    <xdr:to>
      <xdr:col>73</xdr:col>
      <xdr:colOff>44450</xdr:colOff>
      <xdr:row>62</xdr:row>
      <xdr:rowOff>123402</xdr:rowOff>
    </xdr:to>
    <xdr:sp macro="" textlink="">
      <xdr:nvSpPr>
        <xdr:cNvPr id="323" name="フローチャート: 判断 322"/>
        <xdr:cNvSpPr/>
      </xdr:nvSpPr>
      <xdr:spPr>
        <a:xfrm>
          <a:off x="15240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133579</xdr:rowOff>
    </xdr:from>
    <xdr:ext cx="762000" cy="259045"/>
    <xdr:sp macro="" textlink="">
      <xdr:nvSpPr>
        <xdr:cNvPr id="324" name="テキスト ボックス 323"/>
        <xdr:cNvSpPr txBox="1"/>
      </xdr:nvSpPr>
      <xdr:spPr>
        <a:xfrm>
          <a:off x="14909800" y="10420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31200</xdr:rowOff>
    </xdr:from>
    <xdr:to>
      <xdr:col>68</xdr:col>
      <xdr:colOff>152400</xdr:colOff>
      <xdr:row>65</xdr:row>
      <xdr:rowOff>69004</xdr:rowOff>
    </xdr:to>
    <xdr:cxnSp macro="">
      <xdr:nvCxnSpPr>
        <xdr:cNvPr id="325" name="直線コネクタ 324"/>
        <xdr:cNvCxnSpPr/>
      </xdr:nvCxnSpPr>
      <xdr:spPr>
        <a:xfrm>
          <a:off x="13512800" y="11175450"/>
          <a:ext cx="889000" cy="37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18584</xdr:rowOff>
    </xdr:from>
    <xdr:to>
      <xdr:col>68</xdr:col>
      <xdr:colOff>203200</xdr:colOff>
      <xdr:row>62</xdr:row>
      <xdr:rowOff>120184</xdr:rowOff>
    </xdr:to>
    <xdr:sp macro="" textlink="">
      <xdr:nvSpPr>
        <xdr:cNvPr id="326" name="フローチャート: 判断 325"/>
        <xdr:cNvSpPr/>
      </xdr:nvSpPr>
      <xdr:spPr>
        <a:xfrm>
          <a:off x="14351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130361</xdr:rowOff>
    </xdr:from>
    <xdr:ext cx="762000" cy="259045"/>
    <xdr:sp macro="" textlink="">
      <xdr:nvSpPr>
        <xdr:cNvPr id="327" name="テキスト ボックス 326"/>
        <xdr:cNvSpPr txBox="1"/>
      </xdr:nvSpPr>
      <xdr:spPr>
        <a:xfrm>
          <a:off x="14020800" y="1041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14563</xdr:rowOff>
    </xdr:from>
    <xdr:to>
      <xdr:col>64</xdr:col>
      <xdr:colOff>152400</xdr:colOff>
      <xdr:row>62</xdr:row>
      <xdr:rowOff>116163</xdr:rowOff>
    </xdr:to>
    <xdr:sp macro="" textlink="">
      <xdr:nvSpPr>
        <xdr:cNvPr id="328" name="フローチャート: 判断 327"/>
        <xdr:cNvSpPr/>
      </xdr:nvSpPr>
      <xdr:spPr>
        <a:xfrm>
          <a:off x="13462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126340</xdr:rowOff>
    </xdr:from>
    <xdr:ext cx="762000" cy="259045"/>
    <xdr:sp macro="" textlink="">
      <xdr:nvSpPr>
        <xdr:cNvPr id="329" name="テキスト ボックス 328"/>
        <xdr:cNvSpPr txBox="1"/>
      </xdr:nvSpPr>
      <xdr:spPr>
        <a:xfrm>
          <a:off x="13131800" y="1041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154940</xdr:rowOff>
    </xdr:from>
    <xdr:to>
      <xdr:col>81</xdr:col>
      <xdr:colOff>95250</xdr:colOff>
      <xdr:row>66</xdr:row>
      <xdr:rowOff>85090</xdr:rowOff>
    </xdr:to>
    <xdr:sp macro="" textlink="">
      <xdr:nvSpPr>
        <xdr:cNvPr id="335" name="楕円 334"/>
        <xdr:cNvSpPr/>
      </xdr:nvSpPr>
      <xdr:spPr>
        <a:xfrm>
          <a:off x="16967200" y="1129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127017</xdr:rowOff>
    </xdr:from>
    <xdr:ext cx="762000" cy="259045"/>
    <xdr:sp macro="" textlink="">
      <xdr:nvSpPr>
        <xdr:cNvPr id="336" name="定員管理の状況該当値テキスト"/>
        <xdr:cNvSpPr txBox="1"/>
      </xdr:nvSpPr>
      <xdr:spPr>
        <a:xfrm>
          <a:off x="17106900" y="11271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119549</xdr:rowOff>
    </xdr:from>
    <xdr:to>
      <xdr:col>77</xdr:col>
      <xdr:colOff>95250</xdr:colOff>
      <xdr:row>66</xdr:row>
      <xdr:rowOff>49699</xdr:rowOff>
    </xdr:to>
    <xdr:sp macro="" textlink="">
      <xdr:nvSpPr>
        <xdr:cNvPr id="337" name="楕円 336"/>
        <xdr:cNvSpPr/>
      </xdr:nvSpPr>
      <xdr:spPr>
        <a:xfrm>
          <a:off x="16129000" y="11263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34476</xdr:rowOff>
    </xdr:from>
    <xdr:ext cx="736600" cy="259045"/>
    <xdr:sp macro="" textlink="">
      <xdr:nvSpPr>
        <xdr:cNvPr id="338" name="テキスト ボックス 337"/>
        <xdr:cNvSpPr txBox="1"/>
      </xdr:nvSpPr>
      <xdr:spPr>
        <a:xfrm>
          <a:off x="15798800" y="113501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31877</xdr:rowOff>
    </xdr:from>
    <xdr:to>
      <xdr:col>73</xdr:col>
      <xdr:colOff>44450</xdr:colOff>
      <xdr:row>65</xdr:row>
      <xdr:rowOff>133477</xdr:rowOff>
    </xdr:to>
    <xdr:sp macro="" textlink="">
      <xdr:nvSpPr>
        <xdr:cNvPr id="339" name="楕円 338"/>
        <xdr:cNvSpPr/>
      </xdr:nvSpPr>
      <xdr:spPr>
        <a:xfrm>
          <a:off x="15240000" y="1117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118254</xdr:rowOff>
    </xdr:from>
    <xdr:ext cx="762000" cy="259045"/>
    <xdr:sp macro="" textlink="">
      <xdr:nvSpPr>
        <xdr:cNvPr id="340" name="テキスト ボックス 339"/>
        <xdr:cNvSpPr txBox="1"/>
      </xdr:nvSpPr>
      <xdr:spPr>
        <a:xfrm>
          <a:off x="14909800" y="11262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18204</xdr:rowOff>
    </xdr:from>
    <xdr:to>
      <xdr:col>68</xdr:col>
      <xdr:colOff>203200</xdr:colOff>
      <xdr:row>65</xdr:row>
      <xdr:rowOff>119804</xdr:rowOff>
    </xdr:to>
    <xdr:sp macro="" textlink="">
      <xdr:nvSpPr>
        <xdr:cNvPr id="341" name="楕円 340"/>
        <xdr:cNvSpPr/>
      </xdr:nvSpPr>
      <xdr:spPr>
        <a:xfrm>
          <a:off x="14351000" y="1116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104581</xdr:rowOff>
    </xdr:from>
    <xdr:ext cx="762000" cy="259045"/>
    <xdr:sp macro="" textlink="">
      <xdr:nvSpPr>
        <xdr:cNvPr id="342" name="テキスト ボックス 341"/>
        <xdr:cNvSpPr txBox="1"/>
      </xdr:nvSpPr>
      <xdr:spPr>
        <a:xfrm>
          <a:off x="14020800" y="11248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151850</xdr:rowOff>
    </xdr:from>
    <xdr:to>
      <xdr:col>64</xdr:col>
      <xdr:colOff>152400</xdr:colOff>
      <xdr:row>65</xdr:row>
      <xdr:rowOff>82000</xdr:rowOff>
    </xdr:to>
    <xdr:sp macro="" textlink="">
      <xdr:nvSpPr>
        <xdr:cNvPr id="343" name="楕円 342"/>
        <xdr:cNvSpPr/>
      </xdr:nvSpPr>
      <xdr:spPr>
        <a:xfrm>
          <a:off x="13462000" y="1112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66777</xdr:rowOff>
    </xdr:from>
    <xdr:ext cx="762000" cy="259045"/>
    <xdr:sp macro="" textlink="">
      <xdr:nvSpPr>
        <xdr:cNvPr id="344" name="テキスト ボックス 343"/>
        <xdr:cNvSpPr txBox="1"/>
      </xdr:nvSpPr>
      <xdr:spPr>
        <a:xfrm>
          <a:off x="13131800" y="1121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大型公共施設の更新に伴う地方債発行額の増加により、前</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ポイントの増となった。</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今後も公共施設の更新が予定されているため、</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平準化による発行額の抑制や、有利な地方債の活用により、起債に大きく頼ることのない財政運営に努める。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8" name="テキスト ボックス 367"/>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69596</xdr:rowOff>
    </xdr:from>
    <xdr:to>
      <xdr:col>81</xdr:col>
      <xdr:colOff>44450</xdr:colOff>
      <xdr:row>45</xdr:row>
      <xdr:rowOff>109474</xdr:rowOff>
    </xdr:to>
    <xdr:cxnSp macro="">
      <xdr:nvCxnSpPr>
        <xdr:cNvPr id="371" name="直線コネクタ 370"/>
        <xdr:cNvCxnSpPr/>
      </xdr:nvCxnSpPr>
      <xdr:spPr>
        <a:xfrm flipV="1">
          <a:off x="17018000" y="624179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81551</xdr:rowOff>
    </xdr:from>
    <xdr:ext cx="762000" cy="259045"/>
    <xdr:sp macro="" textlink="">
      <xdr:nvSpPr>
        <xdr:cNvPr id="372" name="公債費負担の状況最小値テキスト"/>
        <xdr:cNvSpPr txBox="1"/>
      </xdr:nvSpPr>
      <xdr:spPr>
        <a:xfrm>
          <a:off x="17106900" y="779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109474</xdr:rowOff>
    </xdr:from>
    <xdr:to>
      <xdr:col>81</xdr:col>
      <xdr:colOff>133350</xdr:colOff>
      <xdr:row>45</xdr:row>
      <xdr:rowOff>109474</xdr:rowOff>
    </xdr:to>
    <xdr:cxnSp macro="">
      <xdr:nvCxnSpPr>
        <xdr:cNvPr id="373" name="直線コネクタ 372"/>
        <xdr:cNvCxnSpPr/>
      </xdr:nvCxnSpPr>
      <xdr:spPr>
        <a:xfrm>
          <a:off x="16929100" y="782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155973</xdr:rowOff>
    </xdr:from>
    <xdr:ext cx="762000" cy="259045"/>
    <xdr:sp macro="" textlink="">
      <xdr:nvSpPr>
        <xdr:cNvPr id="374" name="公債費負担の状況最大値テキスト"/>
        <xdr:cNvSpPr txBox="1"/>
      </xdr:nvSpPr>
      <xdr:spPr>
        <a:xfrm>
          <a:off x="171069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69596</xdr:rowOff>
    </xdr:from>
    <xdr:to>
      <xdr:col>81</xdr:col>
      <xdr:colOff>133350</xdr:colOff>
      <xdr:row>36</xdr:row>
      <xdr:rowOff>69596</xdr:rowOff>
    </xdr:to>
    <xdr:cxnSp macro="">
      <xdr:nvCxnSpPr>
        <xdr:cNvPr id="375" name="直線コネクタ 374"/>
        <xdr:cNvCxnSpPr/>
      </xdr:nvCxnSpPr>
      <xdr:spPr>
        <a:xfrm>
          <a:off x="16929100" y="624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129286</xdr:rowOff>
    </xdr:from>
    <xdr:to>
      <xdr:col>81</xdr:col>
      <xdr:colOff>44450</xdr:colOff>
      <xdr:row>41</xdr:row>
      <xdr:rowOff>158242</xdr:rowOff>
    </xdr:to>
    <xdr:cxnSp macro="">
      <xdr:nvCxnSpPr>
        <xdr:cNvPr id="376" name="直線コネクタ 375"/>
        <xdr:cNvCxnSpPr/>
      </xdr:nvCxnSpPr>
      <xdr:spPr>
        <a:xfrm>
          <a:off x="16179800" y="7158736"/>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169943</xdr:rowOff>
    </xdr:from>
    <xdr:ext cx="762000" cy="259045"/>
    <xdr:sp macro="" textlink="">
      <xdr:nvSpPr>
        <xdr:cNvPr id="377" name="公債費負担の状況平均値テキスト"/>
        <xdr:cNvSpPr txBox="1"/>
      </xdr:nvSpPr>
      <xdr:spPr>
        <a:xfrm>
          <a:off x="17106900" y="6856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78" name="フローチャート: 判断 377"/>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71374</xdr:rowOff>
    </xdr:from>
    <xdr:to>
      <xdr:col>77</xdr:col>
      <xdr:colOff>44450</xdr:colOff>
      <xdr:row>41</xdr:row>
      <xdr:rowOff>129286</xdr:rowOff>
    </xdr:to>
    <xdr:cxnSp macro="">
      <xdr:nvCxnSpPr>
        <xdr:cNvPr id="379" name="直線コネクタ 378"/>
        <xdr:cNvCxnSpPr/>
      </xdr:nvCxnSpPr>
      <xdr:spPr>
        <a:xfrm>
          <a:off x="15290800" y="7100824"/>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143764</xdr:rowOff>
    </xdr:from>
    <xdr:to>
      <xdr:col>77</xdr:col>
      <xdr:colOff>95250</xdr:colOff>
      <xdr:row>41</xdr:row>
      <xdr:rowOff>73914</xdr:rowOff>
    </xdr:to>
    <xdr:sp macro="" textlink="">
      <xdr:nvSpPr>
        <xdr:cNvPr id="380" name="フローチャート: 判断 379"/>
        <xdr:cNvSpPr/>
      </xdr:nvSpPr>
      <xdr:spPr>
        <a:xfrm>
          <a:off x="16129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84091</xdr:rowOff>
    </xdr:from>
    <xdr:ext cx="736600" cy="259045"/>
    <xdr:sp macro="" textlink="">
      <xdr:nvSpPr>
        <xdr:cNvPr id="381" name="テキスト ボックス 380"/>
        <xdr:cNvSpPr txBox="1"/>
      </xdr:nvSpPr>
      <xdr:spPr>
        <a:xfrm>
          <a:off x="15798800" y="677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32766</xdr:rowOff>
    </xdr:from>
    <xdr:to>
      <xdr:col>72</xdr:col>
      <xdr:colOff>203200</xdr:colOff>
      <xdr:row>41</xdr:row>
      <xdr:rowOff>71374</xdr:rowOff>
    </xdr:to>
    <xdr:cxnSp macro="">
      <xdr:nvCxnSpPr>
        <xdr:cNvPr id="382" name="直線コネクタ 381"/>
        <xdr:cNvCxnSpPr/>
      </xdr:nvCxnSpPr>
      <xdr:spPr>
        <a:xfrm>
          <a:off x="14401800" y="706221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134112</xdr:rowOff>
    </xdr:from>
    <xdr:to>
      <xdr:col>73</xdr:col>
      <xdr:colOff>44450</xdr:colOff>
      <xdr:row>41</xdr:row>
      <xdr:rowOff>64262</xdr:rowOff>
    </xdr:to>
    <xdr:sp macro="" textlink="">
      <xdr:nvSpPr>
        <xdr:cNvPr id="383" name="フローチャート: 判断 382"/>
        <xdr:cNvSpPr/>
      </xdr:nvSpPr>
      <xdr:spPr>
        <a:xfrm>
          <a:off x="15240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74439</xdr:rowOff>
    </xdr:from>
    <xdr:ext cx="762000" cy="259045"/>
    <xdr:sp macro="" textlink="">
      <xdr:nvSpPr>
        <xdr:cNvPr id="384" name="テキスト ボックス 383"/>
        <xdr:cNvSpPr txBox="1"/>
      </xdr:nvSpPr>
      <xdr:spPr>
        <a:xfrm>
          <a:off x="14909800" y="676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32766</xdr:rowOff>
    </xdr:from>
    <xdr:to>
      <xdr:col>68</xdr:col>
      <xdr:colOff>152400</xdr:colOff>
      <xdr:row>41</xdr:row>
      <xdr:rowOff>81026</xdr:rowOff>
    </xdr:to>
    <xdr:cxnSp macro="">
      <xdr:nvCxnSpPr>
        <xdr:cNvPr id="385" name="直線コネクタ 384"/>
        <xdr:cNvCxnSpPr/>
      </xdr:nvCxnSpPr>
      <xdr:spPr>
        <a:xfrm flipV="1">
          <a:off x="13512800" y="706221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153416</xdr:rowOff>
    </xdr:from>
    <xdr:to>
      <xdr:col>68</xdr:col>
      <xdr:colOff>203200</xdr:colOff>
      <xdr:row>41</xdr:row>
      <xdr:rowOff>83566</xdr:rowOff>
    </xdr:to>
    <xdr:sp macro="" textlink="">
      <xdr:nvSpPr>
        <xdr:cNvPr id="386" name="フローチャート: 判断 385"/>
        <xdr:cNvSpPr/>
      </xdr:nvSpPr>
      <xdr:spPr>
        <a:xfrm>
          <a:off x="14351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93743</xdr:rowOff>
    </xdr:from>
    <xdr:ext cx="762000" cy="259045"/>
    <xdr:sp macro="" textlink="">
      <xdr:nvSpPr>
        <xdr:cNvPr id="387" name="テキスト ボックス 386"/>
        <xdr:cNvSpPr txBox="1"/>
      </xdr:nvSpPr>
      <xdr:spPr>
        <a:xfrm>
          <a:off x="14020800" y="678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88" name="フローチャート: 判断 387"/>
        <xdr:cNvSpPr/>
      </xdr:nvSpPr>
      <xdr:spPr>
        <a:xfrm>
          <a:off x="13462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142003</xdr:rowOff>
    </xdr:from>
    <xdr:ext cx="762000" cy="259045"/>
    <xdr:sp macro="" textlink="">
      <xdr:nvSpPr>
        <xdr:cNvPr id="389" name="テキスト ボックス 388"/>
        <xdr:cNvSpPr txBox="1"/>
      </xdr:nvSpPr>
      <xdr:spPr>
        <a:xfrm>
          <a:off x="13131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107442</xdr:rowOff>
    </xdr:from>
    <xdr:to>
      <xdr:col>81</xdr:col>
      <xdr:colOff>95250</xdr:colOff>
      <xdr:row>42</xdr:row>
      <xdr:rowOff>37592</xdr:rowOff>
    </xdr:to>
    <xdr:sp macro="" textlink="">
      <xdr:nvSpPr>
        <xdr:cNvPr id="395" name="楕円 394"/>
        <xdr:cNvSpPr/>
      </xdr:nvSpPr>
      <xdr:spPr>
        <a:xfrm>
          <a:off x="16967200" y="713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79519</xdr:rowOff>
    </xdr:from>
    <xdr:ext cx="762000" cy="259045"/>
    <xdr:sp macro="" textlink="">
      <xdr:nvSpPr>
        <xdr:cNvPr id="396" name="公債費負担の状況該当値テキスト"/>
        <xdr:cNvSpPr txBox="1"/>
      </xdr:nvSpPr>
      <xdr:spPr>
        <a:xfrm>
          <a:off x="17106900" y="710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78486</xdr:rowOff>
    </xdr:from>
    <xdr:to>
      <xdr:col>77</xdr:col>
      <xdr:colOff>95250</xdr:colOff>
      <xdr:row>42</xdr:row>
      <xdr:rowOff>8636</xdr:rowOff>
    </xdr:to>
    <xdr:sp macro="" textlink="">
      <xdr:nvSpPr>
        <xdr:cNvPr id="397" name="楕円 396"/>
        <xdr:cNvSpPr/>
      </xdr:nvSpPr>
      <xdr:spPr>
        <a:xfrm>
          <a:off x="16129000" y="710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164863</xdr:rowOff>
    </xdr:from>
    <xdr:ext cx="736600" cy="259045"/>
    <xdr:sp macro="" textlink="">
      <xdr:nvSpPr>
        <xdr:cNvPr id="398" name="テキスト ボックス 397"/>
        <xdr:cNvSpPr txBox="1"/>
      </xdr:nvSpPr>
      <xdr:spPr>
        <a:xfrm>
          <a:off x="15798800" y="7194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20574</xdr:rowOff>
    </xdr:from>
    <xdr:to>
      <xdr:col>73</xdr:col>
      <xdr:colOff>44450</xdr:colOff>
      <xdr:row>41</xdr:row>
      <xdr:rowOff>122174</xdr:rowOff>
    </xdr:to>
    <xdr:sp macro="" textlink="">
      <xdr:nvSpPr>
        <xdr:cNvPr id="399" name="楕円 398"/>
        <xdr:cNvSpPr/>
      </xdr:nvSpPr>
      <xdr:spPr>
        <a:xfrm>
          <a:off x="15240000" y="705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106951</xdr:rowOff>
    </xdr:from>
    <xdr:ext cx="762000" cy="259045"/>
    <xdr:sp macro="" textlink="">
      <xdr:nvSpPr>
        <xdr:cNvPr id="400" name="テキスト ボックス 399"/>
        <xdr:cNvSpPr txBox="1"/>
      </xdr:nvSpPr>
      <xdr:spPr>
        <a:xfrm>
          <a:off x="14909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153416</xdr:rowOff>
    </xdr:from>
    <xdr:to>
      <xdr:col>68</xdr:col>
      <xdr:colOff>203200</xdr:colOff>
      <xdr:row>41</xdr:row>
      <xdr:rowOff>83566</xdr:rowOff>
    </xdr:to>
    <xdr:sp macro="" textlink="">
      <xdr:nvSpPr>
        <xdr:cNvPr id="401" name="楕円 400"/>
        <xdr:cNvSpPr/>
      </xdr:nvSpPr>
      <xdr:spPr>
        <a:xfrm>
          <a:off x="143510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68343</xdr:rowOff>
    </xdr:from>
    <xdr:ext cx="762000" cy="259045"/>
    <xdr:sp macro="" textlink="">
      <xdr:nvSpPr>
        <xdr:cNvPr id="402" name="テキスト ボックス 401"/>
        <xdr:cNvSpPr txBox="1"/>
      </xdr:nvSpPr>
      <xdr:spPr>
        <a:xfrm>
          <a:off x="14020800" y="709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403" name="楕円 402"/>
        <xdr:cNvSpPr/>
      </xdr:nvSpPr>
      <xdr:spPr>
        <a:xfrm>
          <a:off x="13462000" y="70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116603</xdr:rowOff>
    </xdr:from>
    <xdr:ext cx="762000" cy="259045"/>
    <xdr:sp macro="" textlink="">
      <xdr:nvSpPr>
        <xdr:cNvPr id="404" name="テキスト ボックス 403"/>
        <xdr:cNvSpPr txBox="1"/>
      </xdr:nvSpPr>
      <xdr:spPr>
        <a:xfrm>
          <a:off x="13131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前年度同様に、充当可能財源等の増加により将来負担比率は算定されなかった。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今後計画している老朽化社会資本の更新事業等においても、公共施設等総合管理計画の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もと</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費用の平準化を行い、単年度での地方債発行額の抑制、基金の更なる積立等による財源確保に取り組み、将来負担比率の抑制に努める。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8" name="テキスト ボックス 41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106363</xdr:rowOff>
    </xdr:to>
    <xdr:cxnSp macro="">
      <xdr:nvCxnSpPr>
        <xdr:cNvPr id="433" name="直線コネクタ 432"/>
        <xdr:cNvCxnSpPr/>
      </xdr:nvCxnSpPr>
      <xdr:spPr>
        <a:xfrm flipV="1">
          <a:off x="17018000" y="2370667"/>
          <a:ext cx="0" cy="1679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78440</xdr:rowOff>
    </xdr:from>
    <xdr:ext cx="762000" cy="259045"/>
    <xdr:sp macro="" textlink="">
      <xdr:nvSpPr>
        <xdr:cNvPr id="434" name="将来負担の状況最小値テキスト"/>
        <xdr:cNvSpPr txBox="1"/>
      </xdr:nvSpPr>
      <xdr:spPr>
        <a:xfrm>
          <a:off x="17106900" y="4021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106363</xdr:rowOff>
    </xdr:from>
    <xdr:to>
      <xdr:col>81</xdr:col>
      <xdr:colOff>133350</xdr:colOff>
      <xdr:row>23</xdr:row>
      <xdr:rowOff>106363</xdr:rowOff>
    </xdr:to>
    <xdr:cxnSp macro="">
      <xdr:nvCxnSpPr>
        <xdr:cNvPr id="435" name="直線コネクタ 434"/>
        <xdr:cNvCxnSpPr/>
      </xdr:nvCxnSpPr>
      <xdr:spPr>
        <a:xfrm>
          <a:off x="16929100" y="4049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159385</xdr:rowOff>
    </xdr:from>
    <xdr:to>
      <xdr:col>64</xdr:col>
      <xdr:colOff>152400</xdr:colOff>
      <xdr:row>14</xdr:row>
      <xdr:rowOff>89535</xdr:rowOff>
    </xdr:to>
    <xdr:sp macro="" textlink="">
      <xdr:nvSpPr>
        <xdr:cNvPr id="446" name="フローチャート: 判断 445"/>
        <xdr:cNvSpPr/>
      </xdr:nvSpPr>
      <xdr:spPr>
        <a:xfrm>
          <a:off x="13462000" y="23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99712</xdr:rowOff>
    </xdr:from>
    <xdr:ext cx="762000" cy="259045"/>
    <xdr:sp macro="" textlink="">
      <xdr:nvSpPr>
        <xdr:cNvPr id="447" name="テキスト ボックス 446"/>
        <xdr:cNvSpPr txBox="1"/>
      </xdr:nvSpPr>
      <xdr:spPr>
        <a:xfrm>
          <a:off x="13131800" y="2157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鹿児島県瀬戸内町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8,084
8,052
239.65
11,860,472
11,071,186
525,444
5,757,348
7,736,556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経常一般財源に占める人件費の割合は類似団体平均を上回っている。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類似団体に比べ人口千人あたりの職員数は多く、今後も類似団体平均より高めになることが見込まれる。</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
          </a:r>
          <a:b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今後は、職員数の適正化も図りながら、人件費を抑制していく必要がある。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24130</xdr:rowOff>
    </xdr:from>
    <xdr:to>
      <xdr:col>24</xdr:col>
      <xdr:colOff>25400</xdr:colOff>
      <xdr:row>40</xdr:row>
      <xdr:rowOff>154432</xdr:rowOff>
    </xdr:to>
    <xdr:cxnSp macro="">
      <xdr:nvCxnSpPr>
        <xdr:cNvPr id="59" name="直線コネクタ 58"/>
        <xdr:cNvCxnSpPr/>
      </xdr:nvCxnSpPr>
      <xdr:spPr>
        <a:xfrm flipV="1">
          <a:off x="4826000" y="602488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110507</xdr:rowOff>
    </xdr:from>
    <xdr:ext cx="762000" cy="259045"/>
    <xdr:sp macro="" textlink="">
      <xdr:nvSpPr>
        <xdr:cNvPr id="62" name="人件費最大値テキスト"/>
        <xdr:cNvSpPr txBox="1"/>
      </xdr:nvSpPr>
      <xdr:spPr>
        <a:xfrm>
          <a:off x="4914900" y="576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24130</xdr:rowOff>
    </xdr:from>
    <xdr:to>
      <xdr:col>24</xdr:col>
      <xdr:colOff>114300</xdr:colOff>
      <xdr:row>35</xdr:row>
      <xdr:rowOff>24130</xdr:rowOff>
    </xdr:to>
    <xdr:cxnSp macro="">
      <xdr:nvCxnSpPr>
        <xdr:cNvPr id="63" name="直線コネクタ 62"/>
        <xdr:cNvCxnSpPr/>
      </xdr:nvCxnSpPr>
      <xdr:spPr>
        <a:xfrm>
          <a:off x="4737100" y="602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26416</xdr:rowOff>
    </xdr:from>
    <xdr:to>
      <xdr:col>24</xdr:col>
      <xdr:colOff>25400</xdr:colOff>
      <xdr:row>38</xdr:row>
      <xdr:rowOff>113284</xdr:rowOff>
    </xdr:to>
    <xdr:cxnSp macro="">
      <xdr:nvCxnSpPr>
        <xdr:cNvPr id="64" name="直線コネクタ 63"/>
        <xdr:cNvCxnSpPr/>
      </xdr:nvCxnSpPr>
      <xdr:spPr>
        <a:xfrm>
          <a:off x="3987800" y="6541516"/>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63009</xdr:rowOff>
    </xdr:from>
    <xdr:ext cx="762000" cy="259045"/>
    <xdr:sp macro="" textlink="">
      <xdr:nvSpPr>
        <xdr:cNvPr id="65" name="人件費平均値テキスト"/>
        <xdr:cNvSpPr txBox="1"/>
      </xdr:nvSpPr>
      <xdr:spPr>
        <a:xfrm>
          <a:off x="4914900" y="6235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66" name="フローチャート: 判断 65"/>
        <xdr:cNvSpPr/>
      </xdr:nvSpPr>
      <xdr:spPr>
        <a:xfrm>
          <a:off x="47752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26416</xdr:rowOff>
    </xdr:from>
    <xdr:to>
      <xdr:col>19</xdr:col>
      <xdr:colOff>187325</xdr:colOff>
      <xdr:row>38</xdr:row>
      <xdr:rowOff>30988</xdr:rowOff>
    </xdr:to>
    <xdr:cxnSp macro="">
      <xdr:nvCxnSpPr>
        <xdr:cNvPr id="67" name="直線コネクタ 66"/>
        <xdr:cNvCxnSpPr/>
      </xdr:nvCxnSpPr>
      <xdr:spPr>
        <a:xfrm flipV="1">
          <a:off x="3098800" y="654151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5334</xdr:rowOff>
    </xdr:from>
    <xdr:to>
      <xdr:col>20</xdr:col>
      <xdr:colOff>38100</xdr:colOff>
      <xdr:row>37</xdr:row>
      <xdr:rowOff>106934</xdr:rowOff>
    </xdr:to>
    <xdr:sp macro="" textlink="">
      <xdr:nvSpPr>
        <xdr:cNvPr id="68" name="フローチャート: 判断 67"/>
        <xdr:cNvSpPr/>
      </xdr:nvSpPr>
      <xdr:spPr>
        <a:xfrm>
          <a:off x="3937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117111</xdr:rowOff>
    </xdr:from>
    <xdr:ext cx="736600" cy="259045"/>
    <xdr:sp macro="" textlink="">
      <xdr:nvSpPr>
        <xdr:cNvPr id="69" name="テキスト ボックス 68"/>
        <xdr:cNvSpPr txBox="1"/>
      </xdr:nvSpPr>
      <xdr:spPr>
        <a:xfrm>
          <a:off x="3606800" y="6117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88138</xdr:rowOff>
    </xdr:from>
    <xdr:to>
      <xdr:col>15</xdr:col>
      <xdr:colOff>98425</xdr:colOff>
      <xdr:row>38</xdr:row>
      <xdr:rowOff>30988</xdr:rowOff>
    </xdr:to>
    <xdr:cxnSp macro="">
      <xdr:nvCxnSpPr>
        <xdr:cNvPr id="70" name="直線コネクタ 69"/>
        <xdr:cNvCxnSpPr/>
      </xdr:nvCxnSpPr>
      <xdr:spPr>
        <a:xfrm>
          <a:off x="2209800" y="643178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5334</xdr:rowOff>
    </xdr:from>
    <xdr:to>
      <xdr:col>15</xdr:col>
      <xdr:colOff>149225</xdr:colOff>
      <xdr:row>37</xdr:row>
      <xdr:rowOff>106934</xdr:rowOff>
    </xdr:to>
    <xdr:sp macro="" textlink="">
      <xdr:nvSpPr>
        <xdr:cNvPr id="71" name="フローチャート: 判断 70"/>
        <xdr:cNvSpPr/>
      </xdr:nvSpPr>
      <xdr:spPr>
        <a:xfrm>
          <a:off x="3048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117111</xdr:rowOff>
    </xdr:from>
    <xdr:ext cx="762000" cy="259045"/>
    <xdr:sp macro="" textlink="">
      <xdr:nvSpPr>
        <xdr:cNvPr id="72" name="テキスト ボックス 71"/>
        <xdr:cNvSpPr txBox="1"/>
      </xdr:nvSpPr>
      <xdr:spPr>
        <a:xfrm>
          <a:off x="2717800" y="611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88138</xdr:rowOff>
    </xdr:from>
    <xdr:to>
      <xdr:col>11</xdr:col>
      <xdr:colOff>9525</xdr:colOff>
      <xdr:row>38</xdr:row>
      <xdr:rowOff>12700</xdr:rowOff>
    </xdr:to>
    <xdr:cxnSp macro="">
      <xdr:nvCxnSpPr>
        <xdr:cNvPr id="73" name="直線コネクタ 72"/>
        <xdr:cNvCxnSpPr/>
      </xdr:nvCxnSpPr>
      <xdr:spPr>
        <a:xfrm flipV="1">
          <a:off x="1320800" y="6431788"/>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75" name="テキスト ボックス 74"/>
        <xdr:cNvSpPr txBox="1"/>
      </xdr:nvSpPr>
      <xdr:spPr>
        <a:xfrm>
          <a:off x="1828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101346</xdr:rowOff>
    </xdr:from>
    <xdr:to>
      <xdr:col>6</xdr:col>
      <xdr:colOff>171450</xdr:colOff>
      <xdr:row>38</xdr:row>
      <xdr:rowOff>31496</xdr:rowOff>
    </xdr:to>
    <xdr:sp macro="" textlink="">
      <xdr:nvSpPr>
        <xdr:cNvPr id="76" name="フローチャート: 判断 75"/>
        <xdr:cNvSpPr/>
      </xdr:nvSpPr>
      <xdr:spPr>
        <a:xfrm>
          <a:off x="1270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41673</xdr:rowOff>
    </xdr:from>
    <xdr:ext cx="762000" cy="259045"/>
    <xdr:sp macro="" textlink="">
      <xdr:nvSpPr>
        <xdr:cNvPr id="77" name="テキスト ボックス 76"/>
        <xdr:cNvSpPr txBox="1"/>
      </xdr:nvSpPr>
      <xdr:spPr>
        <a:xfrm>
          <a:off x="939800" y="621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62484</xdr:rowOff>
    </xdr:from>
    <xdr:to>
      <xdr:col>24</xdr:col>
      <xdr:colOff>76200</xdr:colOff>
      <xdr:row>38</xdr:row>
      <xdr:rowOff>164084</xdr:rowOff>
    </xdr:to>
    <xdr:sp macro="" textlink="">
      <xdr:nvSpPr>
        <xdr:cNvPr id="83" name="楕円 82"/>
        <xdr:cNvSpPr/>
      </xdr:nvSpPr>
      <xdr:spPr>
        <a:xfrm>
          <a:off x="4775200" y="657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34561</xdr:rowOff>
    </xdr:from>
    <xdr:ext cx="762000" cy="259045"/>
    <xdr:sp macro="" textlink="">
      <xdr:nvSpPr>
        <xdr:cNvPr id="84" name="人件費該当値テキスト"/>
        <xdr:cNvSpPr txBox="1"/>
      </xdr:nvSpPr>
      <xdr:spPr>
        <a:xfrm>
          <a:off x="49149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147066</xdr:rowOff>
    </xdr:from>
    <xdr:to>
      <xdr:col>20</xdr:col>
      <xdr:colOff>38100</xdr:colOff>
      <xdr:row>38</xdr:row>
      <xdr:rowOff>77215</xdr:rowOff>
    </xdr:to>
    <xdr:sp macro="" textlink="">
      <xdr:nvSpPr>
        <xdr:cNvPr id="85" name="楕円 84"/>
        <xdr:cNvSpPr/>
      </xdr:nvSpPr>
      <xdr:spPr>
        <a:xfrm>
          <a:off x="3937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61993</xdr:rowOff>
    </xdr:from>
    <xdr:ext cx="736600" cy="259045"/>
    <xdr:sp macro="" textlink="">
      <xdr:nvSpPr>
        <xdr:cNvPr id="86" name="テキスト ボックス 85"/>
        <xdr:cNvSpPr txBox="1"/>
      </xdr:nvSpPr>
      <xdr:spPr>
        <a:xfrm>
          <a:off x="3606800" y="6577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151638</xdr:rowOff>
    </xdr:from>
    <xdr:to>
      <xdr:col>15</xdr:col>
      <xdr:colOff>149225</xdr:colOff>
      <xdr:row>38</xdr:row>
      <xdr:rowOff>81788</xdr:rowOff>
    </xdr:to>
    <xdr:sp macro="" textlink="">
      <xdr:nvSpPr>
        <xdr:cNvPr id="87" name="楕円 86"/>
        <xdr:cNvSpPr/>
      </xdr:nvSpPr>
      <xdr:spPr>
        <a:xfrm>
          <a:off x="3048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66565</xdr:rowOff>
    </xdr:from>
    <xdr:ext cx="762000" cy="259045"/>
    <xdr:sp macro="" textlink="">
      <xdr:nvSpPr>
        <xdr:cNvPr id="88" name="テキスト ボックス 87"/>
        <xdr:cNvSpPr txBox="1"/>
      </xdr:nvSpPr>
      <xdr:spPr>
        <a:xfrm>
          <a:off x="27178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37338</xdr:rowOff>
    </xdr:from>
    <xdr:to>
      <xdr:col>11</xdr:col>
      <xdr:colOff>60325</xdr:colOff>
      <xdr:row>37</xdr:row>
      <xdr:rowOff>138938</xdr:rowOff>
    </xdr:to>
    <xdr:sp macro="" textlink="">
      <xdr:nvSpPr>
        <xdr:cNvPr id="89" name="楕円 88"/>
        <xdr:cNvSpPr/>
      </xdr:nvSpPr>
      <xdr:spPr>
        <a:xfrm>
          <a:off x="2159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123715</xdr:rowOff>
    </xdr:from>
    <xdr:ext cx="762000" cy="259045"/>
    <xdr:sp macro="" textlink="">
      <xdr:nvSpPr>
        <xdr:cNvPr id="90" name="テキスト ボックス 89"/>
        <xdr:cNvSpPr txBox="1"/>
      </xdr:nvSpPr>
      <xdr:spPr>
        <a:xfrm>
          <a:off x="1828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133350</xdr:rowOff>
    </xdr:from>
    <xdr:to>
      <xdr:col>6</xdr:col>
      <xdr:colOff>171450</xdr:colOff>
      <xdr:row>38</xdr:row>
      <xdr:rowOff>63500</xdr:rowOff>
    </xdr:to>
    <xdr:sp macro="" textlink="">
      <xdr:nvSpPr>
        <xdr:cNvPr id="91" name="楕円 90"/>
        <xdr:cNvSpPr/>
      </xdr:nvSpPr>
      <xdr:spPr>
        <a:xfrm>
          <a:off x="1270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48277</xdr:rowOff>
    </xdr:from>
    <xdr:ext cx="762000" cy="259045"/>
    <xdr:sp macro="" textlink="">
      <xdr:nvSpPr>
        <xdr:cNvPr id="92" name="テキスト ボックス 91"/>
        <xdr:cNvSpPr txBox="1"/>
      </xdr:nvSpPr>
      <xdr:spPr>
        <a:xfrm>
          <a:off x="939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及び</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全国平均を下回っている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今後も、</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光熱水費</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の価格高騰</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が続くことが予想されるが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、職員全体でコスト意識を高め</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て</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節減に努める。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69850</xdr:rowOff>
    </xdr:from>
    <xdr:to>
      <xdr:col>82</xdr:col>
      <xdr:colOff>107950</xdr:colOff>
      <xdr:row>20</xdr:row>
      <xdr:rowOff>130810</xdr:rowOff>
    </xdr:to>
    <xdr:cxnSp macro="">
      <xdr:nvCxnSpPr>
        <xdr:cNvPr id="119" name="直線コネクタ 118"/>
        <xdr:cNvCxnSpPr/>
      </xdr:nvCxnSpPr>
      <xdr:spPr>
        <a:xfrm flipV="1">
          <a:off x="16510000" y="247015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102887</xdr:rowOff>
    </xdr:from>
    <xdr:ext cx="762000" cy="259045"/>
    <xdr:sp macro="" textlink="">
      <xdr:nvSpPr>
        <xdr:cNvPr id="120" name="物件費最小値テキスト"/>
        <xdr:cNvSpPr txBox="1"/>
      </xdr:nvSpPr>
      <xdr:spPr>
        <a:xfrm>
          <a:off x="16598900" y="353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130810</xdr:rowOff>
    </xdr:from>
    <xdr:to>
      <xdr:col>82</xdr:col>
      <xdr:colOff>196850</xdr:colOff>
      <xdr:row>20</xdr:row>
      <xdr:rowOff>130810</xdr:rowOff>
    </xdr:to>
    <xdr:cxnSp macro="">
      <xdr:nvCxnSpPr>
        <xdr:cNvPr id="121" name="直線コネクタ 120"/>
        <xdr:cNvCxnSpPr/>
      </xdr:nvCxnSpPr>
      <xdr:spPr>
        <a:xfrm>
          <a:off x="16421100" y="355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156227</xdr:rowOff>
    </xdr:from>
    <xdr:ext cx="762000" cy="259045"/>
    <xdr:sp macro="" textlink="">
      <xdr:nvSpPr>
        <xdr:cNvPr id="122" name="物件費最大値テキスト"/>
        <xdr:cNvSpPr txBox="1"/>
      </xdr:nvSpPr>
      <xdr:spPr>
        <a:xfrm>
          <a:off x="16598900" y="2213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69850</xdr:rowOff>
    </xdr:from>
    <xdr:to>
      <xdr:col>82</xdr:col>
      <xdr:colOff>196850</xdr:colOff>
      <xdr:row>14</xdr:row>
      <xdr:rowOff>69850</xdr:rowOff>
    </xdr:to>
    <xdr:cxnSp macro="">
      <xdr:nvCxnSpPr>
        <xdr:cNvPr id="123" name="直線コネクタ 122"/>
        <xdr:cNvCxnSpPr/>
      </xdr:nvCxnSpPr>
      <xdr:spPr>
        <a:xfrm>
          <a:off x="16421100" y="247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85090</xdr:rowOff>
    </xdr:from>
    <xdr:to>
      <xdr:col>82</xdr:col>
      <xdr:colOff>107950</xdr:colOff>
      <xdr:row>15</xdr:row>
      <xdr:rowOff>130810</xdr:rowOff>
    </xdr:to>
    <xdr:cxnSp macro="">
      <xdr:nvCxnSpPr>
        <xdr:cNvPr id="124" name="直線コネクタ 123"/>
        <xdr:cNvCxnSpPr/>
      </xdr:nvCxnSpPr>
      <xdr:spPr>
        <a:xfrm flipV="1">
          <a:off x="15671800" y="26568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113047</xdr:rowOff>
    </xdr:from>
    <xdr:ext cx="762000" cy="259045"/>
    <xdr:sp macro="" textlink="">
      <xdr:nvSpPr>
        <xdr:cNvPr id="125" name="物件費平均値テキスト"/>
        <xdr:cNvSpPr txBox="1"/>
      </xdr:nvSpPr>
      <xdr:spPr>
        <a:xfrm>
          <a:off x="16598900" y="2684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140970</xdr:rowOff>
    </xdr:from>
    <xdr:to>
      <xdr:col>82</xdr:col>
      <xdr:colOff>158750</xdr:colOff>
      <xdr:row>16</xdr:row>
      <xdr:rowOff>71120</xdr:rowOff>
    </xdr:to>
    <xdr:sp macro="" textlink="">
      <xdr:nvSpPr>
        <xdr:cNvPr id="126" name="フローチャート: 判断 125"/>
        <xdr:cNvSpPr/>
      </xdr:nvSpPr>
      <xdr:spPr>
        <a:xfrm>
          <a:off x="164592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123190</xdr:rowOff>
    </xdr:from>
    <xdr:to>
      <xdr:col>78</xdr:col>
      <xdr:colOff>69850</xdr:colOff>
      <xdr:row>15</xdr:row>
      <xdr:rowOff>130810</xdr:rowOff>
    </xdr:to>
    <xdr:cxnSp macro="">
      <xdr:nvCxnSpPr>
        <xdr:cNvPr id="127" name="直線コネクタ 126"/>
        <xdr:cNvCxnSpPr/>
      </xdr:nvCxnSpPr>
      <xdr:spPr>
        <a:xfrm>
          <a:off x="14782800" y="26949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8" name="フローチャート: 判断 127"/>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48277</xdr:rowOff>
    </xdr:from>
    <xdr:ext cx="736600" cy="259045"/>
    <xdr:sp macro="" textlink="">
      <xdr:nvSpPr>
        <xdr:cNvPr id="129" name="テキスト ボックス 128"/>
        <xdr:cNvSpPr txBox="1"/>
      </xdr:nvSpPr>
      <xdr:spPr>
        <a:xfrm>
          <a:off x="15290800" y="279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62230</xdr:rowOff>
    </xdr:from>
    <xdr:to>
      <xdr:col>73</xdr:col>
      <xdr:colOff>180975</xdr:colOff>
      <xdr:row>15</xdr:row>
      <xdr:rowOff>123190</xdr:rowOff>
    </xdr:to>
    <xdr:cxnSp macro="">
      <xdr:nvCxnSpPr>
        <xdr:cNvPr id="130" name="直線コネクタ 129"/>
        <xdr:cNvCxnSpPr/>
      </xdr:nvCxnSpPr>
      <xdr:spPr>
        <a:xfrm>
          <a:off x="13893800" y="26339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129540</xdr:rowOff>
    </xdr:from>
    <xdr:to>
      <xdr:col>74</xdr:col>
      <xdr:colOff>31750</xdr:colOff>
      <xdr:row>16</xdr:row>
      <xdr:rowOff>59690</xdr:rowOff>
    </xdr:to>
    <xdr:sp macro="" textlink="">
      <xdr:nvSpPr>
        <xdr:cNvPr id="131" name="フローチャート: 判断 130"/>
        <xdr:cNvSpPr/>
      </xdr:nvSpPr>
      <xdr:spPr>
        <a:xfrm>
          <a:off x="14732000" y="270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44467</xdr:rowOff>
    </xdr:from>
    <xdr:ext cx="762000" cy="259045"/>
    <xdr:sp macro="" textlink="">
      <xdr:nvSpPr>
        <xdr:cNvPr id="132" name="テキスト ボックス 131"/>
        <xdr:cNvSpPr txBox="1"/>
      </xdr:nvSpPr>
      <xdr:spPr>
        <a:xfrm>
          <a:off x="14401800" y="2787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62230</xdr:rowOff>
    </xdr:from>
    <xdr:to>
      <xdr:col>69</xdr:col>
      <xdr:colOff>92075</xdr:colOff>
      <xdr:row>15</xdr:row>
      <xdr:rowOff>73660</xdr:rowOff>
    </xdr:to>
    <xdr:cxnSp macro="">
      <xdr:nvCxnSpPr>
        <xdr:cNvPr id="133" name="直線コネクタ 132"/>
        <xdr:cNvCxnSpPr/>
      </xdr:nvCxnSpPr>
      <xdr:spPr>
        <a:xfrm flipV="1">
          <a:off x="13004800" y="263398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83820</xdr:rowOff>
    </xdr:from>
    <xdr:to>
      <xdr:col>69</xdr:col>
      <xdr:colOff>142875</xdr:colOff>
      <xdr:row>16</xdr:row>
      <xdr:rowOff>13970</xdr:rowOff>
    </xdr:to>
    <xdr:sp macro="" textlink="">
      <xdr:nvSpPr>
        <xdr:cNvPr id="134" name="フローチャート: 判断 133"/>
        <xdr:cNvSpPr/>
      </xdr:nvSpPr>
      <xdr:spPr>
        <a:xfrm>
          <a:off x="13843000" y="265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170197</xdr:rowOff>
    </xdr:from>
    <xdr:ext cx="762000" cy="259045"/>
    <xdr:sp macro="" textlink="">
      <xdr:nvSpPr>
        <xdr:cNvPr id="135" name="テキスト ボックス 134"/>
        <xdr:cNvSpPr txBox="1"/>
      </xdr:nvSpPr>
      <xdr:spPr>
        <a:xfrm>
          <a:off x="13512800" y="274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114300</xdr:rowOff>
    </xdr:from>
    <xdr:to>
      <xdr:col>65</xdr:col>
      <xdr:colOff>53975</xdr:colOff>
      <xdr:row>16</xdr:row>
      <xdr:rowOff>44450</xdr:rowOff>
    </xdr:to>
    <xdr:sp macro="" textlink="">
      <xdr:nvSpPr>
        <xdr:cNvPr id="136" name="フローチャート: 判断 135"/>
        <xdr:cNvSpPr/>
      </xdr:nvSpPr>
      <xdr:spPr>
        <a:xfrm>
          <a:off x="12954000" y="268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29227</xdr:rowOff>
    </xdr:from>
    <xdr:ext cx="762000" cy="259045"/>
    <xdr:sp macro="" textlink="">
      <xdr:nvSpPr>
        <xdr:cNvPr id="137" name="テキスト ボックス 136"/>
        <xdr:cNvSpPr txBox="1"/>
      </xdr:nvSpPr>
      <xdr:spPr>
        <a:xfrm>
          <a:off x="12623800" y="277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34290</xdr:rowOff>
    </xdr:from>
    <xdr:to>
      <xdr:col>82</xdr:col>
      <xdr:colOff>158750</xdr:colOff>
      <xdr:row>15</xdr:row>
      <xdr:rowOff>135890</xdr:rowOff>
    </xdr:to>
    <xdr:sp macro="" textlink="">
      <xdr:nvSpPr>
        <xdr:cNvPr id="143" name="楕円 142"/>
        <xdr:cNvSpPr/>
      </xdr:nvSpPr>
      <xdr:spPr>
        <a:xfrm>
          <a:off x="16459200" y="260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50817</xdr:rowOff>
    </xdr:from>
    <xdr:ext cx="762000" cy="259045"/>
    <xdr:sp macro="" textlink="">
      <xdr:nvSpPr>
        <xdr:cNvPr id="144" name="物件費該当値テキスト"/>
        <xdr:cNvSpPr txBox="1"/>
      </xdr:nvSpPr>
      <xdr:spPr>
        <a:xfrm>
          <a:off x="165989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80010</xdr:rowOff>
    </xdr:from>
    <xdr:to>
      <xdr:col>78</xdr:col>
      <xdr:colOff>120650</xdr:colOff>
      <xdr:row>16</xdr:row>
      <xdr:rowOff>10160</xdr:rowOff>
    </xdr:to>
    <xdr:sp macro="" textlink="">
      <xdr:nvSpPr>
        <xdr:cNvPr id="145" name="楕円 144"/>
        <xdr:cNvSpPr/>
      </xdr:nvSpPr>
      <xdr:spPr>
        <a:xfrm>
          <a:off x="156210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20337</xdr:rowOff>
    </xdr:from>
    <xdr:ext cx="736600" cy="259045"/>
    <xdr:sp macro="" textlink="">
      <xdr:nvSpPr>
        <xdr:cNvPr id="146" name="テキスト ボックス 145"/>
        <xdr:cNvSpPr txBox="1"/>
      </xdr:nvSpPr>
      <xdr:spPr>
        <a:xfrm>
          <a:off x="15290800" y="2420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72390</xdr:rowOff>
    </xdr:from>
    <xdr:to>
      <xdr:col>74</xdr:col>
      <xdr:colOff>31750</xdr:colOff>
      <xdr:row>16</xdr:row>
      <xdr:rowOff>2540</xdr:rowOff>
    </xdr:to>
    <xdr:sp macro="" textlink="">
      <xdr:nvSpPr>
        <xdr:cNvPr id="147" name="楕円 146"/>
        <xdr:cNvSpPr/>
      </xdr:nvSpPr>
      <xdr:spPr>
        <a:xfrm>
          <a:off x="14732000" y="264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12717</xdr:rowOff>
    </xdr:from>
    <xdr:ext cx="762000" cy="259045"/>
    <xdr:sp macro="" textlink="">
      <xdr:nvSpPr>
        <xdr:cNvPr id="148" name="テキスト ボックス 147"/>
        <xdr:cNvSpPr txBox="1"/>
      </xdr:nvSpPr>
      <xdr:spPr>
        <a:xfrm>
          <a:off x="144018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11430</xdr:rowOff>
    </xdr:from>
    <xdr:to>
      <xdr:col>69</xdr:col>
      <xdr:colOff>142875</xdr:colOff>
      <xdr:row>15</xdr:row>
      <xdr:rowOff>113030</xdr:rowOff>
    </xdr:to>
    <xdr:sp macro="" textlink="">
      <xdr:nvSpPr>
        <xdr:cNvPr id="149" name="楕円 148"/>
        <xdr:cNvSpPr/>
      </xdr:nvSpPr>
      <xdr:spPr>
        <a:xfrm>
          <a:off x="13843000" y="258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123207</xdr:rowOff>
    </xdr:from>
    <xdr:ext cx="762000" cy="259045"/>
    <xdr:sp macro="" textlink="">
      <xdr:nvSpPr>
        <xdr:cNvPr id="150" name="テキスト ボックス 149"/>
        <xdr:cNvSpPr txBox="1"/>
      </xdr:nvSpPr>
      <xdr:spPr>
        <a:xfrm>
          <a:off x="13512800" y="235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22860</xdr:rowOff>
    </xdr:from>
    <xdr:to>
      <xdr:col>65</xdr:col>
      <xdr:colOff>53975</xdr:colOff>
      <xdr:row>15</xdr:row>
      <xdr:rowOff>124460</xdr:rowOff>
    </xdr:to>
    <xdr:sp macro="" textlink="">
      <xdr:nvSpPr>
        <xdr:cNvPr id="151" name="楕円 150"/>
        <xdr:cNvSpPr/>
      </xdr:nvSpPr>
      <xdr:spPr>
        <a:xfrm>
          <a:off x="12954000" y="259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134637</xdr:rowOff>
    </xdr:from>
    <xdr:ext cx="762000" cy="259045"/>
    <xdr:sp macro="" textlink="">
      <xdr:nvSpPr>
        <xdr:cNvPr id="152" name="テキスト ボックス 151"/>
        <xdr:cNvSpPr txBox="1"/>
      </xdr:nvSpPr>
      <xdr:spPr>
        <a:xfrm>
          <a:off x="12623800" y="236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扶助費に係る経常収支比率は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前年度と同様である。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高齢化率の高い本町においては、今後増加していくことが予想されるため、町単独で行っている各種支給事業の見直しを行うなど、大幅な上昇とならないよう努める。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62</xdr:row>
      <xdr:rowOff>50800</xdr:rowOff>
    </xdr:to>
    <xdr:cxnSp macro="">
      <xdr:nvCxnSpPr>
        <xdr:cNvPr id="180" name="直線コネクタ 179"/>
        <xdr:cNvCxnSpPr/>
      </xdr:nvCxnSpPr>
      <xdr:spPr>
        <a:xfrm flipV="1">
          <a:off x="4826000" y="900430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1" name="扶助費最小値テキスト"/>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2" name="直線コネクタ 181"/>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146050</xdr:rowOff>
    </xdr:from>
    <xdr:to>
      <xdr:col>24</xdr:col>
      <xdr:colOff>25400</xdr:colOff>
      <xdr:row>55</xdr:row>
      <xdr:rowOff>146050</xdr:rowOff>
    </xdr:to>
    <xdr:cxnSp macro="">
      <xdr:nvCxnSpPr>
        <xdr:cNvPr id="185" name="直線コネクタ 184"/>
        <xdr:cNvCxnSpPr/>
      </xdr:nvCxnSpPr>
      <xdr:spPr>
        <a:xfrm>
          <a:off x="3987800" y="9575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86" name="扶助費平均値テキスト"/>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7" name="フローチャート: 判断 186"/>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107950</xdr:rowOff>
    </xdr:from>
    <xdr:to>
      <xdr:col>19</xdr:col>
      <xdr:colOff>187325</xdr:colOff>
      <xdr:row>55</xdr:row>
      <xdr:rowOff>146050</xdr:rowOff>
    </xdr:to>
    <xdr:cxnSp macro="">
      <xdr:nvCxnSpPr>
        <xdr:cNvPr id="188" name="直線コネクタ 187"/>
        <xdr:cNvCxnSpPr/>
      </xdr:nvCxnSpPr>
      <xdr:spPr>
        <a:xfrm>
          <a:off x="3098800" y="9537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168927</xdr:rowOff>
    </xdr:from>
    <xdr:ext cx="736600" cy="259045"/>
    <xdr:sp macro="" textlink="">
      <xdr:nvSpPr>
        <xdr:cNvPr id="190" name="テキスト ボックス 189"/>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69850</xdr:rowOff>
    </xdr:from>
    <xdr:to>
      <xdr:col>15</xdr:col>
      <xdr:colOff>98425</xdr:colOff>
      <xdr:row>55</xdr:row>
      <xdr:rowOff>107950</xdr:rowOff>
    </xdr:to>
    <xdr:cxnSp macro="">
      <xdr:nvCxnSpPr>
        <xdr:cNvPr id="191" name="直線コネクタ 190"/>
        <xdr:cNvCxnSpPr/>
      </xdr:nvCxnSpPr>
      <xdr:spPr>
        <a:xfrm>
          <a:off x="2209800" y="9499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2" name="フローチャート: 判断 191"/>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168927</xdr:rowOff>
    </xdr:from>
    <xdr:ext cx="762000" cy="259045"/>
    <xdr:sp macro="" textlink="">
      <xdr:nvSpPr>
        <xdr:cNvPr id="193" name="テキスト ボックス 192"/>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69850</xdr:rowOff>
    </xdr:from>
    <xdr:to>
      <xdr:col>11</xdr:col>
      <xdr:colOff>9525</xdr:colOff>
      <xdr:row>55</xdr:row>
      <xdr:rowOff>107950</xdr:rowOff>
    </xdr:to>
    <xdr:cxnSp macro="">
      <xdr:nvCxnSpPr>
        <xdr:cNvPr id="194" name="直線コネクタ 193"/>
        <xdr:cNvCxnSpPr/>
      </xdr:nvCxnSpPr>
      <xdr:spPr>
        <a:xfrm flipV="1">
          <a:off x="1320800" y="9499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38100</xdr:rowOff>
    </xdr:from>
    <xdr:to>
      <xdr:col>11</xdr:col>
      <xdr:colOff>60325</xdr:colOff>
      <xdr:row>55</xdr:row>
      <xdr:rowOff>139700</xdr:rowOff>
    </xdr:to>
    <xdr:sp macro="" textlink="">
      <xdr:nvSpPr>
        <xdr:cNvPr id="195" name="フローチャート: 判断 194"/>
        <xdr:cNvSpPr/>
      </xdr:nvSpPr>
      <xdr:spPr>
        <a:xfrm>
          <a:off x="2159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124477</xdr:rowOff>
    </xdr:from>
    <xdr:ext cx="762000" cy="259045"/>
    <xdr:sp macro="" textlink="">
      <xdr:nvSpPr>
        <xdr:cNvPr id="196" name="テキスト ボックス 195"/>
        <xdr:cNvSpPr txBox="1"/>
      </xdr:nvSpPr>
      <xdr:spPr>
        <a:xfrm>
          <a:off x="1828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7" name="フローチャート: 判断 196"/>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198" name="テキスト ボックス 197"/>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204" name="楕円 203"/>
        <xdr:cNvSpPr/>
      </xdr:nvSpPr>
      <xdr:spPr>
        <a:xfrm>
          <a:off x="47752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67327</xdr:rowOff>
    </xdr:from>
    <xdr:ext cx="762000" cy="259045"/>
    <xdr:sp macro="" textlink="">
      <xdr:nvSpPr>
        <xdr:cNvPr id="205" name="扶助費該当値テキスト"/>
        <xdr:cNvSpPr txBox="1"/>
      </xdr:nvSpPr>
      <xdr:spPr>
        <a:xfrm>
          <a:off x="49149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95250</xdr:rowOff>
    </xdr:from>
    <xdr:to>
      <xdr:col>20</xdr:col>
      <xdr:colOff>38100</xdr:colOff>
      <xdr:row>56</xdr:row>
      <xdr:rowOff>25400</xdr:rowOff>
    </xdr:to>
    <xdr:sp macro="" textlink="">
      <xdr:nvSpPr>
        <xdr:cNvPr id="206" name="楕円 205"/>
        <xdr:cNvSpPr/>
      </xdr:nvSpPr>
      <xdr:spPr>
        <a:xfrm>
          <a:off x="3937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10177</xdr:rowOff>
    </xdr:from>
    <xdr:ext cx="736600" cy="259045"/>
    <xdr:sp macro="" textlink="">
      <xdr:nvSpPr>
        <xdr:cNvPr id="207" name="テキスト ボックス 206"/>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57150</xdr:rowOff>
    </xdr:from>
    <xdr:to>
      <xdr:col>15</xdr:col>
      <xdr:colOff>149225</xdr:colOff>
      <xdr:row>55</xdr:row>
      <xdr:rowOff>158750</xdr:rowOff>
    </xdr:to>
    <xdr:sp macro="" textlink="">
      <xdr:nvSpPr>
        <xdr:cNvPr id="208" name="楕円 207"/>
        <xdr:cNvSpPr/>
      </xdr:nvSpPr>
      <xdr:spPr>
        <a:xfrm>
          <a:off x="3048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209" name="テキスト ボックス 208"/>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19050</xdr:rowOff>
    </xdr:from>
    <xdr:to>
      <xdr:col>11</xdr:col>
      <xdr:colOff>60325</xdr:colOff>
      <xdr:row>55</xdr:row>
      <xdr:rowOff>120650</xdr:rowOff>
    </xdr:to>
    <xdr:sp macro="" textlink="">
      <xdr:nvSpPr>
        <xdr:cNvPr id="210" name="楕円 209"/>
        <xdr:cNvSpPr/>
      </xdr:nvSpPr>
      <xdr:spPr>
        <a:xfrm>
          <a:off x="2159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130827</xdr:rowOff>
    </xdr:from>
    <xdr:ext cx="762000" cy="259045"/>
    <xdr:sp macro="" textlink="">
      <xdr:nvSpPr>
        <xdr:cNvPr id="211" name="テキスト ボックス 210"/>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57150</xdr:rowOff>
    </xdr:from>
    <xdr:to>
      <xdr:col>6</xdr:col>
      <xdr:colOff>171450</xdr:colOff>
      <xdr:row>55</xdr:row>
      <xdr:rowOff>158750</xdr:rowOff>
    </xdr:to>
    <xdr:sp macro="" textlink="">
      <xdr:nvSpPr>
        <xdr:cNvPr id="212" name="楕円 211"/>
        <xdr:cNvSpPr/>
      </xdr:nvSpPr>
      <xdr:spPr>
        <a:xfrm>
          <a:off x="1270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168927</xdr:rowOff>
    </xdr:from>
    <xdr:ext cx="762000" cy="259045"/>
    <xdr:sp macro="" textlink="">
      <xdr:nvSpPr>
        <xdr:cNvPr id="213" name="テキスト ボックス 212"/>
        <xdr:cNvSpPr txBox="1"/>
      </xdr:nvSpPr>
      <xdr:spPr>
        <a:xfrm>
          <a:off x="939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前年度比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減となり、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類似団体平均を下回っている。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その他の大部分は繰出金であり、特別事業会計への赤字補てんによる繰出金が多額になっている。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とも、</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経営健全化</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を図りつつ</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、繰出金の縮減に努める。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27940</xdr:rowOff>
    </xdr:from>
    <xdr:to>
      <xdr:col>82</xdr:col>
      <xdr:colOff>107950</xdr:colOff>
      <xdr:row>60</xdr:row>
      <xdr:rowOff>165100</xdr:rowOff>
    </xdr:to>
    <xdr:cxnSp macro="">
      <xdr:nvCxnSpPr>
        <xdr:cNvPr id="240" name="直線コネクタ 239"/>
        <xdr:cNvCxnSpPr/>
      </xdr:nvCxnSpPr>
      <xdr:spPr>
        <a:xfrm flipV="1">
          <a:off x="16510000" y="928624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1" name="その他最小値テキスト"/>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42" name="直線コネクタ 241"/>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114317</xdr:rowOff>
    </xdr:from>
    <xdr:ext cx="762000" cy="259045"/>
    <xdr:sp macro="" textlink="">
      <xdr:nvSpPr>
        <xdr:cNvPr id="243" name="その他最大値テキスト"/>
        <xdr:cNvSpPr txBox="1"/>
      </xdr:nvSpPr>
      <xdr:spPr>
        <a:xfrm>
          <a:off x="16598900" y="902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27940</xdr:rowOff>
    </xdr:from>
    <xdr:to>
      <xdr:col>82</xdr:col>
      <xdr:colOff>196850</xdr:colOff>
      <xdr:row>54</xdr:row>
      <xdr:rowOff>27940</xdr:rowOff>
    </xdr:to>
    <xdr:cxnSp macro="">
      <xdr:nvCxnSpPr>
        <xdr:cNvPr id="244" name="直線コネクタ 243"/>
        <xdr:cNvCxnSpPr/>
      </xdr:nvCxnSpPr>
      <xdr:spPr>
        <a:xfrm>
          <a:off x="16421100" y="928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24130</xdr:rowOff>
    </xdr:from>
    <xdr:to>
      <xdr:col>82</xdr:col>
      <xdr:colOff>107950</xdr:colOff>
      <xdr:row>57</xdr:row>
      <xdr:rowOff>123190</xdr:rowOff>
    </xdr:to>
    <xdr:cxnSp macro="">
      <xdr:nvCxnSpPr>
        <xdr:cNvPr id="245" name="直線コネクタ 244"/>
        <xdr:cNvCxnSpPr/>
      </xdr:nvCxnSpPr>
      <xdr:spPr>
        <a:xfrm flipV="1">
          <a:off x="15671800" y="979678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13987</xdr:rowOff>
    </xdr:from>
    <xdr:ext cx="762000" cy="259045"/>
    <xdr:sp macro="" textlink="">
      <xdr:nvSpPr>
        <xdr:cNvPr id="246" name="その他平均値テキスト"/>
        <xdr:cNvSpPr txBox="1"/>
      </xdr:nvSpPr>
      <xdr:spPr>
        <a:xfrm>
          <a:off x="16598900" y="9786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7" name="フローチャート: 判断 246"/>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77470</xdr:rowOff>
    </xdr:from>
    <xdr:to>
      <xdr:col>78</xdr:col>
      <xdr:colOff>69850</xdr:colOff>
      <xdr:row>57</xdr:row>
      <xdr:rowOff>123190</xdr:rowOff>
    </xdr:to>
    <xdr:cxnSp macro="">
      <xdr:nvCxnSpPr>
        <xdr:cNvPr id="248" name="直線コネクタ 247"/>
        <xdr:cNvCxnSpPr/>
      </xdr:nvCxnSpPr>
      <xdr:spPr>
        <a:xfrm>
          <a:off x="14782800" y="98501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15240</xdr:rowOff>
    </xdr:from>
    <xdr:to>
      <xdr:col>78</xdr:col>
      <xdr:colOff>120650</xdr:colOff>
      <xdr:row>58</xdr:row>
      <xdr:rowOff>116840</xdr:rowOff>
    </xdr:to>
    <xdr:sp macro="" textlink="">
      <xdr:nvSpPr>
        <xdr:cNvPr id="249" name="フローチャート: 判断 248"/>
        <xdr:cNvSpPr/>
      </xdr:nvSpPr>
      <xdr:spPr>
        <a:xfrm>
          <a:off x="15621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101617</xdr:rowOff>
    </xdr:from>
    <xdr:ext cx="736600" cy="259045"/>
    <xdr:sp macro="" textlink="">
      <xdr:nvSpPr>
        <xdr:cNvPr id="250" name="テキスト ボックス 249"/>
        <xdr:cNvSpPr txBox="1"/>
      </xdr:nvSpPr>
      <xdr:spPr>
        <a:xfrm>
          <a:off x="15290800" y="10045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77470</xdr:rowOff>
    </xdr:from>
    <xdr:to>
      <xdr:col>73</xdr:col>
      <xdr:colOff>180975</xdr:colOff>
      <xdr:row>57</xdr:row>
      <xdr:rowOff>77470</xdr:rowOff>
    </xdr:to>
    <xdr:cxnSp macro="">
      <xdr:nvCxnSpPr>
        <xdr:cNvPr id="251" name="直線コネクタ 250"/>
        <xdr:cNvCxnSpPr/>
      </xdr:nvCxnSpPr>
      <xdr:spPr>
        <a:xfrm>
          <a:off x="13893800" y="9850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45720</xdr:rowOff>
    </xdr:from>
    <xdr:to>
      <xdr:col>74</xdr:col>
      <xdr:colOff>31750</xdr:colOff>
      <xdr:row>58</xdr:row>
      <xdr:rowOff>147320</xdr:rowOff>
    </xdr:to>
    <xdr:sp macro="" textlink="">
      <xdr:nvSpPr>
        <xdr:cNvPr id="252" name="フローチャート: 判断 251"/>
        <xdr:cNvSpPr/>
      </xdr:nvSpPr>
      <xdr:spPr>
        <a:xfrm>
          <a:off x="14732000" y="998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132097</xdr:rowOff>
    </xdr:from>
    <xdr:ext cx="762000" cy="259045"/>
    <xdr:sp macro="" textlink="">
      <xdr:nvSpPr>
        <xdr:cNvPr id="253" name="テキスト ボックス 252"/>
        <xdr:cNvSpPr txBox="1"/>
      </xdr:nvSpPr>
      <xdr:spPr>
        <a:xfrm>
          <a:off x="14401800" y="1007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77470</xdr:rowOff>
    </xdr:from>
    <xdr:to>
      <xdr:col>69</xdr:col>
      <xdr:colOff>92075</xdr:colOff>
      <xdr:row>57</xdr:row>
      <xdr:rowOff>107950</xdr:rowOff>
    </xdr:to>
    <xdr:cxnSp macro="">
      <xdr:nvCxnSpPr>
        <xdr:cNvPr id="254" name="直線コネクタ 253"/>
        <xdr:cNvCxnSpPr/>
      </xdr:nvCxnSpPr>
      <xdr:spPr>
        <a:xfrm flipV="1">
          <a:off x="13004800" y="98501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7620</xdr:rowOff>
    </xdr:from>
    <xdr:to>
      <xdr:col>69</xdr:col>
      <xdr:colOff>142875</xdr:colOff>
      <xdr:row>58</xdr:row>
      <xdr:rowOff>109220</xdr:rowOff>
    </xdr:to>
    <xdr:sp macro="" textlink="">
      <xdr:nvSpPr>
        <xdr:cNvPr id="255" name="フローチャート: 判断 254"/>
        <xdr:cNvSpPr/>
      </xdr:nvSpPr>
      <xdr:spPr>
        <a:xfrm>
          <a:off x="13843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93997</xdr:rowOff>
    </xdr:from>
    <xdr:ext cx="762000" cy="259045"/>
    <xdr:sp macro="" textlink="">
      <xdr:nvSpPr>
        <xdr:cNvPr id="256" name="テキスト ボックス 255"/>
        <xdr:cNvSpPr txBox="1"/>
      </xdr:nvSpPr>
      <xdr:spPr>
        <a:xfrm>
          <a:off x="13512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57" name="フローチャート: 判断 256"/>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29227</xdr:rowOff>
    </xdr:from>
    <xdr:ext cx="762000" cy="259045"/>
    <xdr:sp macro="" textlink="">
      <xdr:nvSpPr>
        <xdr:cNvPr id="258" name="テキスト ボックス 257"/>
        <xdr:cNvSpPr txBox="1"/>
      </xdr:nvSpPr>
      <xdr:spPr>
        <a:xfrm>
          <a:off x="12623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64" name="楕円 263"/>
        <xdr:cNvSpPr/>
      </xdr:nvSpPr>
      <xdr:spPr>
        <a:xfrm>
          <a:off x="164592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161307</xdr:rowOff>
    </xdr:from>
    <xdr:ext cx="762000" cy="259045"/>
    <xdr:sp macro="" textlink="">
      <xdr:nvSpPr>
        <xdr:cNvPr id="265" name="その他該当値テキスト"/>
        <xdr:cNvSpPr txBox="1"/>
      </xdr:nvSpPr>
      <xdr:spPr>
        <a:xfrm>
          <a:off x="16598900" y="959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72390</xdr:rowOff>
    </xdr:from>
    <xdr:to>
      <xdr:col>78</xdr:col>
      <xdr:colOff>120650</xdr:colOff>
      <xdr:row>58</xdr:row>
      <xdr:rowOff>2540</xdr:rowOff>
    </xdr:to>
    <xdr:sp macro="" textlink="">
      <xdr:nvSpPr>
        <xdr:cNvPr id="266" name="楕円 265"/>
        <xdr:cNvSpPr/>
      </xdr:nvSpPr>
      <xdr:spPr>
        <a:xfrm>
          <a:off x="15621000" y="98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12717</xdr:rowOff>
    </xdr:from>
    <xdr:ext cx="736600" cy="259045"/>
    <xdr:sp macro="" textlink="">
      <xdr:nvSpPr>
        <xdr:cNvPr id="267" name="テキスト ボックス 266"/>
        <xdr:cNvSpPr txBox="1"/>
      </xdr:nvSpPr>
      <xdr:spPr>
        <a:xfrm>
          <a:off x="15290800" y="9613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26670</xdr:rowOff>
    </xdr:from>
    <xdr:to>
      <xdr:col>74</xdr:col>
      <xdr:colOff>31750</xdr:colOff>
      <xdr:row>57</xdr:row>
      <xdr:rowOff>128270</xdr:rowOff>
    </xdr:to>
    <xdr:sp macro="" textlink="">
      <xdr:nvSpPr>
        <xdr:cNvPr id="268" name="楕円 267"/>
        <xdr:cNvSpPr/>
      </xdr:nvSpPr>
      <xdr:spPr>
        <a:xfrm>
          <a:off x="14732000" y="97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138447</xdr:rowOff>
    </xdr:from>
    <xdr:ext cx="762000" cy="259045"/>
    <xdr:sp macro="" textlink="">
      <xdr:nvSpPr>
        <xdr:cNvPr id="269" name="テキスト ボックス 268"/>
        <xdr:cNvSpPr txBox="1"/>
      </xdr:nvSpPr>
      <xdr:spPr>
        <a:xfrm>
          <a:off x="14401800" y="956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26670</xdr:rowOff>
    </xdr:from>
    <xdr:to>
      <xdr:col>69</xdr:col>
      <xdr:colOff>142875</xdr:colOff>
      <xdr:row>57</xdr:row>
      <xdr:rowOff>128270</xdr:rowOff>
    </xdr:to>
    <xdr:sp macro="" textlink="">
      <xdr:nvSpPr>
        <xdr:cNvPr id="270" name="楕円 269"/>
        <xdr:cNvSpPr/>
      </xdr:nvSpPr>
      <xdr:spPr>
        <a:xfrm>
          <a:off x="13843000" y="97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138447</xdr:rowOff>
    </xdr:from>
    <xdr:ext cx="762000" cy="259045"/>
    <xdr:sp macro="" textlink="">
      <xdr:nvSpPr>
        <xdr:cNvPr id="271" name="テキスト ボックス 270"/>
        <xdr:cNvSpPr txBox="1"/>
      </xdr:nvSpPr>
      <xdr:spPr>
        <a:xfrm>
          <a:off x="13512800" y="956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57150</xdr:rowOff>
    </xdr:from>
    <xdr:to>
      <xdr:col>65</xdr:col>
      <xdr:colOff>53975</xdr:colOff>
      <xdr:row>57</xdr:row>
      <xdr:rowOff>158750</xdr:rowOff>
    </xdr:to>
    <xdr:sp macro="" textlink="">
      <xdr:nvSpPr>
        <xdr:cNvPr id="272" name="楕円 271"/>
        <xdr:cNvSpPr/>
      </xdr:nvSpPr>
      <xdr:spPr>
        <a:xfrm>
          <a:off x="12954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168927</xdr:rowOff>
    </xdr:from>
    <xdr:ext cx="762000" cy="259045"/>
    <xdr:sp macro="" textlink="">
      <xdr:nvSpPr>
        <xdr:cNvPr id="273" name="テキスト ボックス 272"/>
        <xdr:cNvSpPr txBox="1"/>
      </xdr:nvSpPr>
      <xdr:spPr>
        <a:xfrm>
          <a:off x="12623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前年度比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ポイント増となったが、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標準財政規模に比べ負担金や補助交付金の割合が相対的に低いため</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類似団体平均を下回</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っている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今後も引き続き、補助交付基準の遵守により、補助金等の適正な管理を行う</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5" name="テキスト ボックス 28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10414</xdr:rowOff>
    </xdr:from>
    <xdr:to>
      <xdr:col>82</xdr:col>
      <xdr:colOff>107950</xdr:colOff>
      <xdr:row>41</xdr:row>
      <xdr:rowOff>106426</xdr:rowOff>
    </xdr:to>
    <xdr:cxnSp macro="">
      <xdr:nvCxnSpPr>
        <xdr:cNvPr id="298" name="直線コネクタ 297"/>
        <xdr:cNvCxnSpPr/>
      </xdr:nvCxnSpPr>
      <xdr:spPr>
        <a:xfrm flipV="1">
          <a:off x="16510000" y="6011164"/>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78503</xdr:rowOff>
    </xdr:from>
    <xdr:ext cx="762000" cy="259045"/>
    <xdr:sp macro="" textlink="">
      <xdr:nvSpPr>
        <xdr:cNvPr id="299" name="補助費等最小値テキスト"/>
        <xdr:cNvSpPr txBox="1"/>
      </xdr:nvSpPr>
      <xdr:spPr>
        <a:xfrm>
          <a:off x="16598900" y="710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106426</xdr:rowOff>
    </xdr:from>
    <xdr:to>
      <xdr:col>82</xdr:col>
      <xdr:colOff>196850</xdr:colOff>
      <xdr:row>41</xdr:row>
      <xdr:rowOff>106426</xdr:rowOff>
    </xdr:to>
    <xdr:cxnSp macro="">
      <xdr:nvCxnSpPr>
        <xdr:cNvPr id="300" name="直線コネクタ 299"/>
        <xdr:cNvCxnSpPr/>
      </xdr:nvCxnSpPr>
      <xdr:spPr>
        <a:xfrm>
          <a:off x="16421100" y="713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96791</xdr:rowOff>
    </xdr:from>
    <xdr:ext cx="762000" cy="259045"/>
    <xdr:sp macro="" textlink="">
      <xdr:nvSpPr>
        <xdr:cNvPr id="301" name="補助費等最大値テキスト"/>
        <xdr:cNvSpPr txBox="1"/>
      </xdr:nvSpPr>
      <xdr:spPr>
        <a:xfrm>
          <a:off x="16598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10414</xdr:rowOff>
    </xdr:from>
    <xdr:to>
      <xdr:col>82</xdr:col>
      <xdr:colOff>196850</xdr:colOff>
      <xdr:row>35</xdr:row>
      <xdr:rowOff>10414</xdr:rowOff>
    </xdr:to>
    <xdr:cxnSp macro="">
      <xdr:nvCxnSpPr>
        <xdr:cNvPr id="302" name="直線コネクタ 301"/>
        <xdr:cNvCxnSpPr/>
      </xdr:nvCxnSpPr>
      <xdr:spPr>
        <a:xfrm>
          <a:off x="16421100" y="601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72136</xdr:rowOff>
    </xdr:from>
    <xdr:to>
      <xdr:col>82</xdr:col>
      <xdr:colOff>107950</xdr:colOff>
      <xdr:row>36</xdr:row>
      <xdr:rowOff>136144</xdr:rowOff>
    </xdr:to>
    <xdr:cxnSp macro="">
      <xdr:nvCxnSpPr>
        <xdr:cNvPr id="303" name="直線コネクタ 302"/>
        <xdr:cNvCxnSpPr/>
      </xdr:nvCxnSpPr>
      <xdr:spPr>
        <a:xfrm>
          <a:off x="15671800" y="6244336"/>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82567</xdr:rowOff>
    </xdr:from>
    <xdr:ext cx="762000" cy="259045"/>
    <xdr:sp macro="" textlink="">
      <xdr:nvSpPr>
        <xdr:cNvPr id="304" name="補助費等平均値テキスト"/>
        <xdr:cNvSpPr txBox="1"/>
      </xdr:nvSpPr>
      <xdr:spPr>
        <a:xfrm>
          <a:off x="16598900" y="6426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110490</xdr:rowOff>
    </xdr:from>
    <xdr:to>
      <xdr:col>82</xdr:col>
      <xdr:colOff>158750</xdr:colOff>
      <xdr:row>38</xdr:row>
      <xdr:rowOff>40640</xdr:rowOff>
    </xdr:to>
    <xdr:sp macro="" textlink="">
      <xdr:nvSpPr>
        <xdr:cNvPr id="305" name="フローチャート: 判断 304"/>
        <xdr:cNvSpPr/>
      </xdr:nvSpPr>
      <xdr:spPr>
        <a:xfrm>
          <a:off x="164592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72136</xdr:rowOff>
    </xdr:from>
    <xdr:to>
      <xdr:col>78</xdr:col>
      <xdr:colOff>69850</xdr:colOff>
      <xdr:row>36</xdr:row>
      <xdr:rowOff>72136</xdr:rowOff>
    </xdr:to>
    <xdr:cxnSp macro="">
      <xdr:nvCxnSpPr>
        <xdr:cNvPr id="306" name="直線コネクタ 305"/>
        <xdr:cNvCxnSpPr/>
      </xdr:nvCxnSpPr>
      <xdr:spPr>
        <a:xfrm>
          <a:off x="14782800" y="62443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07" name="フローチャート: 判断 306"/>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146575</xdr:rowOff>
    </xdr:from>
    <xdr:ext cx="736600" cy="259045"/>
    <xdr:sp macro="" textlink="">
      <xdr:nvSpPr>
        <xdr:cNvPr id="308" name="テキスト ボックス 307"/>
        <xdr:cNvSpPr txBox="1"/>
      </xdr:nvSpPr>
      <xdr:spPr>
        <a:xfrm>
          <a:off x="15290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72136</xdr:rowOff>
    </xdr:from>
    <xdr:to>
      <xdr:col>73</xdr:col>
      <xdr:colOff>180975</xdr:colOff>
      <xdr:row>36</xdr:row>
      <xdr:rowOff>76708</xdr:rowOff>
    </xdr:to>
    <xdr:cxnSp macro="">
      <xdr:nvCxnSpPr>
        <xdr:cNvPr id="309" name="直線コネクタ 308"/>
        <xdr:cNvCxnSpPr/>
      </xdr:nvCxnSpPr>
      <xdr:spPr>
        <a:xfrm flipV="1">
          <a:off x="13893800" y="62443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14478</xdr:rowOff>
    </xdr:from>
    <xdr:to>
      <xdr:col>74</xdr:col>
      <xdr:colOff>31750</xdr:colOff>
      <xdr:row>37</xdr:row>
      <xdr:rowOff>116078</xdr:rowOff>
    </xdr:to>
    <xdr:sp macro="" textlink="">
      <xdr:nvSpPr>
        <xdr:cNvPr id="310" name="フローチャート: 判断 309"/>
        <xdr:cNvSpPr/>
      </xdr:nvSpPr>
      <xdr:spPr>
        <a:xfrm>
          <a:off x="14732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100855</xdr:rowOff>
    </xdr:from>
    <xdr:ext cx="762000" cy="259045"/>
    <xdr:sp macro="" textlink="">
      <xdr:nvSpPr>
        <xdr:cNvPr id="311" name="テキスト ボックス 310"/>
        <xdr:cNvSpPr txBox="1"/>
      </xdr:nvSpPr>
      <xdr:spPr>
        <a:xfrm>
          <a:off x="14401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49276</xdr:rowOff>
    </xdr:from>
    <xdr:to>
      <xdr:col>69</xdr:col>
      <xdr:colOff>92075</xdr:colOff>
      <xdr:row>36</xdr:row>
      <xdr:rowOff>76708</xdr:rowOff>
    </xdr:to>
    <xdr:cxnSp macro="">
      <xdr:nvCxnSpPr>
        <xdr:cNvPr id="312" name="直線コネクタ 311"/>
        <xdr:cNvCxnSpPr/>
      </xdr:nvCxnSpPr>
      <xdr:spPr>
        <a:xfrm>
          <a:off x="13004800" y="622147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153924</xdr:rowOff>
    </xdr:from>
    <xdr:to>
      <xdr:col>69</xdr:col>
      <xdr:colOff>142875</xdr:colOff>
      <xdr:row>37</xdr:row>
      <xdr:rowOff>84074</xdr:rowOff>
    </xdr:to>
    <xdr:sp macro="" textlink="">
      <xdr:nvSpPr>
        <xdr:cNvPr id="313" name="フローチャート: 判断 312"/>
        <xdr:cNvSpPr/>
      </xdr:nvSpPr>
      <xdr:spPr>
        <a:xfrm>
          <a:off x="13843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68851</xdr:rowOff>
    </xdr:from>
    <xdr:ext cx="762000" cy="259045"/>
    <xdr:sp macro="" textlink="">
      <xdr:nvSpPr>
        <xdr:cNvPr id="314" name="テキスト ボックス 313"/>
        <xdr:cNvSpPr txBox="1"/>
      </xdr:nvSpPr>
      <xdr:spPr>
        <a:xfrm>
          <a:off x="13512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51054</xdr:rowOff>
    </xdr:from>
    <xdr:to>
      <xdr:col>65</xdr:col>
      <xdr:colOff>53975</xdr:colOff>
      <xdr:row>37</xdr:row>
      <xdr:rowOff>152654</xdr:rowOff>
    </xdr:to>
    <xdr:sp macro="" textlink="">
      <xdr:nvSpPr>
        <xdr:cNvPr id="315" name="フローチャート: 判断 314"/>
        <xdr:cNvSpPr/>
      </xdr:nvSpPr>
      <xdr:spPr>
        <a:xfrm>
          <a:off x="12954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137431</xdr:rowOff>
    </xdr:from>
    <xdr:ext cx="762000" cy="259045"/>
    <xdr:sp macro="" textlink="">
      <xdr:nvSpPr>
        <xdr:cNvPr id="316" name="テキスト ボックス 315"/>
        <xdr:cNvSpPr txBox="1"/>
      </xdr:nvSpPr>
      <xdr:spPr>
        <a:xfrm>
          <a:off x="12623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22" name="楕円 321"/>
        <xdr:cNvSpPr/>
      </xdr:nvSpPr>
      <xdr:spPr>
        <a:xfrm>
          <a:off x="164592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101871</xdr:rowOff>
    </xdr:from>
    <xdr:ext cx="762000" cy="259045"/>
    <xdr:sp macro="" textlink="">
      <xdr:nvSpPr>
        <xdr:cNvPr id="323" name="補助費等該当値テキスト"/>
        <xdr:cNvSpPr txBox="1"/>
      </xdr:nvSpPr>
      <xdr:spPr>
        <a:xfrm>
          <a:off x="16598900" y="6102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21336</xdr:rowOff>
    </xdr:from>
    <xdr:to>
      <xdr:col>78</xdr:col>
      <xdr:colOff>120650</xdr:colOff>
      <xdr:row>36</xdr:row>
      <xdr:rowOff>122936</xdr:rowOff>
    </xdr:to>
    <xdr:sp macro="" textlink="">
      <xdr:nvSpPr>
        <xdr:cNvPr id="324" name="楕円 323"/>
        <xdr:cNvSpPr/>
      </xdr:nvSpPr>
      <xdr:spPr>
        <a:xfrm>
          <a:off x="15621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133113</xdr:rowOff>
    </xdr:from>
    <xdr:ext cx="736600" cy="259045"/>
    <xdr:sp macro="" textlink="">
      <xdr:nvSpPr>
        <xdr:cNvPr id="325" name="テキスト ボックス 324"/>
        <xdr:cNvSpPr txBox="1"/>
      </xdr:nvSpPr>
      <xdr:spPr>
        <a:xfrm>
          <a:off x="15290800" y="5962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21336</xdr:rowOff>
    </xdr:from>
    <xdr:to>
      <xdr:col>74</xdr:col>
      <xdr:colOff>31750</xdr:colOff>
      <xdr:row>36</xdr:row>
      <xdr:rowOff>122936</xdr:rowOff>
    </xdr:to>
    <xdr:sp macro="" textlink="">
      <xdr:nvSpPr>
        <xdr:cNvPr id="326" name="楕円 325"/>
        <xdr:cNvSpPr/>
      </xdr:nvSpPr>
      <xdr:spPr>
        <a:xfrm>
          <a:off x="14732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133113</xdr:rowOff>
    </xdr:from>
    <xdr:ext cx="762000" cy="259045"/>
    <xdr:sp macro="" textlink="">
      <xdr:nvSpPr>
        <xdr:cNvPr id="327" name="テキスト ボックス 326"/>
        <xdr:cNvSpPr txBox="1"/>
      </xdr:nvSpPr>
      <xdr:spPr>
        <a:xfrm>
          <a:off x="14401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25908</xdr:rowOff>
    </xdr:from>
    <xdr:to>
      <xdr:col>69</xdr:col>
      <xdr:colOff>142875</xdr:colOff>
      <xdr:row>36</xdr:row>
      <xdr:rowOff>127508</xdr:rowOff>
    </xdr:to>
    <xdr:sp macro="" textlink="">
      <xdr:nvSpPr>
        <xdr:cNvPr id="328" name="楕円 327"/>
        <xdr:cNvSpPr/>
      </xdr:nvSpPr>
      <xdr:spPr>
        <a:xfrm>
          <a:off x="13843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137685</xdr:rowOff>
    </xdr:from>
    <xdr:ext cx="762000" cy="259045"/>
    <xdr:sp macro="" textlink="">
      <xdr:nvSpPr>
        <xdr:cNvPr id="329" name="テキスト ボックス 328"/>
        <xdr:cNvSpPr txBox="1"/>
      </xdr:nvSpPr>
      <xdr:spPr>
        <a:xfrm>
          <a:off x="13512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169926</xdr:rowOff>
    </xdr:from>
    <xdr:to>
      <xdr:col>65</xdr:col>
      <xdr:colOff>53975</xdr:colOff>
      <xdr:row>36</xdr:row>
      <xdr:rowOff>100076</xdr:rowOff>
    </xdr:to>
    <xdr:sp macro="" textlink="">
      <xdr:nvSpPr>
        <xdr:cNvPr id="330" name="楕円 329"/>
        <xdr:cNvSpPr/>
      </xdr:nvSpPr>
      <xdr:spPr>
        <a:xfrm>
          <a:off x="12954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110253</xdr:rowOff>
    </xdr:from>
    <xdr:ext cx="762000" cy="259045"/>
    <xdr:sp macro="" textlink="">
      <xdr:nvSpPr>
        <xdr:cNvPr id="331" name="テキスト ボックス 330"/>
        <xdr:cNvSpPr txBox="1"/>
      </xdr:nvSpPr>
      <xdr:spPr>
        <a:xfrm>
          <a:off x="12623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ポイント減となったが、類似団体平均値を大きく上回っている状況が続いている。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今後も大型公共施設の更新が予定されているが、事業の平準化による地方債発行額の抑制、有利な地方債の活用により、起債に大きく頼ることのない財政運営に努める。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8890</xdr:rowOff>
    </xdr:from>
    <xdr:to>
      <xdr:col>24</xdr:col>
      <xdr:colOff>25400</xdr:colOff>
      <xdr:row>82</xdr:row>
      <xdr:rowOff>50800</xdr:rowOff>
    </xdr:to>
    <xdr:cxnSp macro="">
      <xdr:nvCxnSpPr>
        <xdr:cNvPr id="358" name="直線コネクタ 357"/>
        <xdr:cNvCxnSpPr/>
      </xdr:nvCxnSpPr>
      <xdr:spPr>
        <a:xfrm flipV="1">
          <a:off x="4826000" y="1252474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59" name="公債費最小値テキスト"/>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0" name="直線コネクタ 359"/>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95267</xdr:rowOff>
    </xdr:from>
    <xdr:ext cx="762000" cy="259045"/>
    <xdr:sp macro="" textlink="">
      <xdr:nvSpPr>
        <xdr:cNvPr id="361" name="公債費最大値テキスト"/>
        <xdr:cNvSpPr txBox="1"/>
      </xdr:nvSpPr>
      <xdr:spPr>
        <a:xfrm>
          <a:off x="4914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8890</xdr:rowOff>
    </xdr:from>
    <xdr:to>
      <xdr:col>24</xdr:col>
      <xdr:colOff>114300</xdr:colOff>
      <xdr:row>73</xdr:row>
      <xdr:rowOff>8890</xdr:rowOff>
    </xdr:to>
    <xdr:cxnSp macro="">
      <xdr:nvCxnSpPr>
        <xdr:cNvPr id="362" name="直線コネクタ 361"/>
        <xdr:cNvCxnSpPr/>
      </xdr:nvCxnSpPr>
      <xdr:spPr>
        <a:xfrm>
          <a:off x="4737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69850</xdr:rowOff>
    </xdr:from>
    <xdr:to>
      <xdr:col>24</xdr:col>
      <xdr:colOff>25400</xdr:colOff>
      <xdr:row>78</xdr:row>
      <xdr:rowOff>88900</xdr:rowOff>
    </xdr:to>
    <xdr:cxnSp macro="">
      <xdr:nvCxnSpPr>
        <xdr:cNvPr id="363" name="直線コネクタ 362"/>
        <xdr:cNvCxnSpPr/>
      </xdr:nvCxnSpPr>
      <xdr:spPr>
        <a:xfrm flipV="1">
          <a:off x="3987800" y="134429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62247</xdr:rowOff>
    </xdr:from>
    <xdr:ext cx="762000" cy="259045"/>
    <xdr:sp macro="" textlink="">
      <xdr:nvSpPr>
        <xdr:cNvPr id="364" name="公債費平均値テキスト"/>
        <xdr:cNvSpPr txBox="1"/>
      </xdr:nvSpPr>
      <xdr:spPr>
        <a:xfrm>
          <a:off x="4914900" y="12920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65" name="フローチャート: 判断 364"/>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88900</xdr:rowOff>
    </xdr:from>
    <xdr:to>
      <xdr:col>19</xdr:col>
      <xdr:colOff>187325</xdr:colOff>
      <xdr:row>78</xdr:row>
      <xdr:rowOff>96520</xdr:rowOff>
    </xdr:to>
    <xdr:cxnSp macro="">
      <xdr:nvCxnSpPr>
        <xdr:cNvPr id="366" name="直線コネクタ 365"/>
        <xdr:cNvCxnSpPr/>
      </xdr:nvCxnSpPr>
      <xdr:spPr>
        <a:xfrm flipV="1">
          <a:off x="3098800" y="134620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67" name="フローチャート: 判断 366"/>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1287</xdr:rowOff>
    </xdr:from>
    <xdr:ext cx="736600" cy="259045"/>
    <xdr:sp macro="" textlink="">
      <xdr:nvSpPr>
        <xdr:cNvPr id="368" name="テキスト ボックス 367"/>
        <xdr:cNvSpPr txBox="1"/>
      </xdr:nvSpPr>
      <xdr:spPr>
        <a:xfrm>
          <a:off x="3606800" y="1286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66039</xdr:rowOff>
    </xdr:from>
    <xdr:to>
      <xdr:col>15</xdr:col>
      <xdr:colOff>98425</xdr:colOff>
      <xdr:row>78</xdr:row>
      <xdr:rowOff>96520</xdr:rowOff>
    </xdr:to>
    <xdr:cxnSp macro="">
      <xdr:nvCxnSpPr>
        <xdr:cNvPr id="369" name="直線コネクタ 368"/>
        <xdr:cNvCxnSpPr/>
      </xdr:nvCxnSpPr>
      <xdr:spPr>
        <a:xfrm>
          <a:off x="2209800" y="1343913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70" name="フローチャート: 判断 369"/>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165117</xdr:rowOff>
    </xdr:from>
    <xdr:ext cx="762000" cy="259045"/>
    <xdr:sp macro="" textlink="">
      <xdr:nvSpPr>
        <xdr:cNvPr id="371" name="テキスト ボックス 370"/>
        <xdr:cNvSpPr txBox="1"/>
      </xdr:nvSpPr>
      <xdr:spPr>
        <a:xfrm>
          <a:off x="2717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66039</xdr:rowOff>
    </xdr:from>
    <xdr:to>
      <xdr:col>11</xdr:col>
      <xdr:colOff>9525</xdr:colOff>
      <xdr:row>78</xdr:row>
      <xdr:rowOff>104139</xdr:rowOff>
    </xdr:to>
    <xdr:cxnSp macro="">
      <xdr:nvCxnSpPr>
        <xdr:cNvPr id="372" name="直線コネクタ 371"/>
        <xdr:cNvCxnSpPr/>
      </xdr:nvCxnSpPr>
      <xdr:spPr>
        <a:xfrm flipV="1">
          <a:off x="1320800" y="134391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3" name="フローチャート: 判断 372"/>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146067</xdr:rowOff>
    </xdr:from>
    <xdr:ext cx="762000" cy="259045"/>
    <xdr:sp macro="" textlink="">
      <xdr:nvSpPr>
        <xdr:cNvPr id="374" name="テキスト ボックス 373"/>
        <xdr:cNvSpPr txBox="1"/>
      </xdr:nvSpPr>
      <xdr:spPr>
        <a:xfrm>
          <a:off x="1828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34289</xdr:rowOff>
    </xdr:from>
    <xdr:to>
      <xdr:col>6</xdr:col>
      <xdr:colOff>171450</xdr:colOff>
      <xdr:row>76</xdr:row>
      <xdr:rowOff>135889</xdr:rowOff>
    </xdr:to>
    <xdr:sp macro="" textlink="">
      <xdr:nvSpPr>
        <xdr:cNvPr id="375" name="フローチャート: 判断 374"/>
        <xdr:cNvSpPr/>
      </xdr:nvSpPr>
      <xdr:spPr>
        <a:xfrm>
          <a:off x="1270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146067</xdr:rowOff>
    </xdr:from>
    <xdr:ext cx="762000" cy="259045"/>
    <xdr:sp macro="" textlink="">
      <xdr:nvSpPr>
        <xdr:cNvPr id="376" name="テキスト ボックス 375"/>
        <xdr:cNvSpPr txBox="1"/>
      </xdr:nvSpPr>
      <xdr:spPr>
        <a:xfrm>
          <a:off x="939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19050</xdr:rowOff>
    </xdr:from>
    <xdr:to>
      <xdr:col>24</xdr:col>
      <xdr:colOff>76200</xdr:colOff>
      <xdr:row>78</xdr:row>
      <xdr:rowOff>120650</xdr:rowOff>
    </xdr:to>
    <xdr:sp macro="" textlink="">
      <xdr:nvSpPr>
        <xdr:cNvPr id="382" name="楕円 381"/>
        <xdr:cNvSpPr/>
      </xdr:nvSpPr>
      <xdr:spPr>
        <a:xfrm>
          <a:off x="4775200" y="133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162577</xdr:rowOff>
    </xdr:from>
    <xdr:ext cx="762000" cy="259045"/>
    <xdr:sp macro="" textlink="">
      <xdr:nvSpPr>
        <xdr:cNvPr id="383" name="公債費該当値テキスト"/>
        <xdr:cNvSpPr txBox="1"/>
      </xdr:nvSpPr>
      <xdr:spPr>
        <a:xfrm>
          <a:off x="4914900" y="1336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38100</xdr:rowOff>
    </xdr:from>
    <xdr:to>
      <xdr:col>20</xdr:col>
      <xdr:colOff>38100</xdr:colOff>
      <xdr:row>78</xdr:row>
      <xdr:rowOff>139700</xdr:rowOff>
    </xdr:to>
    <xdr:sp macro="" textlink="">
      <xdr:nvSpPr>
        <xdr:cNvPr id="384" name="楕円 383"/>
        <xdr:cNvSpPr/>
      </xdr:nvSpPr>
      <xdr:spPr>
        <a:xfrm>
          <a:off x="39370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124477</xdr:rowOff>
    </xdr:from>
    <xdr:ext cx="736600" cy="259045"/>
    <xdr:sp macro="" textlink="">
      <xdr:nvSpPr>
        <xdr:cNvPr id="385" name="テキスト ボックス 384"/>
        <xdr:cNvSpPr txBox="1"/>
      </xdr:nvSpPr>
      <xdr:spPr>
        <a:xfrm>
          <a:off x="3606800" y="1349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45720</xdr:rowOff>
    </xdr:from>
    <xdr:to>
      <xdr:col>15</xdr:col>
      <xdr:colOff>149225</xdr:colOff>
      <xdr:row>78</xdr:row>
      <xdr:rowOff>147320</xdr:rowOff>
    </xdr:to>
    <xdr:sp macro="" textlink="">
      <xdr:nvSpPr>
        <xdr:cNvPr id="386" name="楕円 385"/>
        <xdr:cNvSpPr/>
      </xdr:nvSpPr>
      <xdr:spPr>
        <a:xfrm>
          <a:off x="30480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132097</xdr:rowOff>
    </xdr:from>
    <xdr:ext cx="762000" cy="259045"/>
    <xdr:sp macro="" textlink="">
      <xdr:nvSpPr>
        <xdr:cNvPr id="387" name="テキスト ボックス 386"/>
        <xdr:cNvSpPr txBox="1"/>
      </xdr:nvSpPr>
      <xdr:spPr>
        <a:xfrm>
          <a:off x="27178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15239</xdr:rowOff>
    </xdr:from>
    <xdr:to>
      <xdr:col>11</xdr:col>
      <xdr:colOff>60325</xdr:colOff>
      <xdr:row>78</xdr:row>
      <xdr:rowOff>116839</xdr:rowOff>
    </xdr:to>
    <xdr:sp macro="" textlink="">
      <xdr:nvSpPr>
        <xdr:cNvPr id="388" name="楕円 387"/>
        <xdr:cNvSpPr/>
      </xdr:nvSpPr>
      <xdr:spPr>
        <a:xfrm>
          <a:off x="2159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101616</xdr:rowOff>
    </xdr:from>
    <xdr:ext cx="762000" cy="259045"/>
    <xdr:sp macro="" textlink="">
      <xdr:nvSpPr>
        <xdr:cNvPr id="389" name="テキスト ボックス 388"/>
        <xdr:cNvSpPr txBox="1"/>
      </xdr:nvSpPr>
      <xdr:spPr>
        <a:xfrm>
          <a:off x="1828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53339</xdr:rowOff>
    </xdr:from>
    <xdr:to>
      <xdr:col>6</xdr:col>
      <xdr:colOff>171450</xdr:colOff>
      <xdr:row>78</xdr:row>
      <xdr:rowOff>154939</xdr:rowOff>
    </xdr:to>
    <xdr:sp macro="" textlink="">
      <xdr:nvSpPr>
        <xdr:cNvPr id="390" name="楕円 389"/>
        <xdr:cNvSpPr/>
      </xdr:nvSpPr>
      <xdr:spPr>
        <a:xfrm>
          <a:off x="1270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139716</xdr:rowOff>
    </xdr:from>
    <xdr:ext cx="762000" cy="259045"/>
    <xdr:sp macro="" textlink="">
      <xdr:nvSpPr>
        <xdr:cNvPr id="391" name="テキスト ボックス 390"/>
        <xdr:cNvSpPr txBox="1"/>
      </xdr:nvSpPr>
      <xdr:spPr>
        <a:xfrm>
          <a:off x="939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公債費以外の経費</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人件費、物件費、維持補修費、繰出金</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の経常一般財源に占める割合は、前年度に比べて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ポイント増加したが、類似団体平均を下回っている。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職員数の適正化と事業会計の経営健全化による繰出金の縮減に努め、今後も改善を目指していく。</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77470</xdr:rowOff>
    </xdr:from>
    <xdr:to>
      <xdr:col>82</xdr:col>
      <xdr:colOff>107950</xdr:colOff>
      <xdr:row>81</xdr:row>
      <xdr:rowOff>149861</xdr:rowOff>
    </xdr:to>
    <xdr:cxnSp macro="">
      <xdr:nvCxnSpPr>
        <xdr:cNvPr id="419" name="直線コネクタ 418"/>
        <xdr:cNvCxnSpPr/>
      </xdr:nvCxnSpPr>
      <xdr:spPr>
        <a:xfrm flipV="1">
          <a:off x="16510000" y="12421870"/>
          <a:ext cx="0" cy="1615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121938</xdr:rowOff>
    </xdr:from>
    <xdr:ext cx="762000" cy="259045"/>
    <xdr:sp macro="" textlink="">
      <xdr:nvSpPr>
        <xdr:cNvPr id="420" name="公債費以外最小値テキスト"/>
        <xdr:cNvSpPr txBox="1"/>
      </xdr:nvSpPr>
      <xdr:spPr>
        <a:xfrm>
          <a:off x="16598900" y="14009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149861</xdr:rowOff>
    </xdr:from>
    <xdr:to>
      <xdr:col>82</xdr:col>
      <xdr:colOff>196850</xdr:colOff>
      <xdr:row>81</xdr:row>
      <xdr:rowOff>149861</xdr:rowOff>
    </xdr:to>
    <xdr:cxnSp macro="">
      <xdr:nvCxnSpPr>
        <xdr:cNvPr id="421" name="直線コネクタ 420"/>
        <xdr:cNvCxnSpPr/>
      </xdr:nvCxnSpPr>
      <xdr:spPr>
        <a:xfrm>
          <a:off x="16421100" y="1403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163847</xdr:rowOff>
    </xdr:from>
    <xdr:ext cx="762000" cy="259045"/>
    <xdr:sp macro="" textlink="">
      <xdr:nvSpPr>
        <xdr:cNvPr id="422" name="公債費以外最大値テキスト"/>
        <xdr:cNvSpPr txBox="1"/>
      </xdr:nvSpPr>
      <xdr:spPr>
        <a:xfrm>
          <a:off x="16598900" y="12165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77470</xdr:rowOff>
    </xdr:from>
    <xdr:to>
      <xdr:col>82</xdr:col>
      <xdr:colOff>196850</xdr:colOff>
      <xdr:row>72</xdr:row>
      <xdr:rowOff>77470</xdr:rowOff>
    </xdr:to>
    <xdr:cxnSp macro="">
      <xdr:nvCxnSpPr>
        <xdr:cNvPr id="423" name="直線コネクタ 422"/>
        <xdr:cNvCxnSpPr/>
      </xdr:nvCxnSpPr>
      <xdr:spPr>
        <a:xfrm>
          <a:off x="16421100" y="12421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127000</xdr:rowOff>
    </xdr:from>
    <xdr:to>
      <xdr:col>82</xdr:col>
      <xdr:colOff>107950</xdr:colOff>
      <xdr:row>76</xdr:row>
      <xdr:rowOff>157480</xdr:rowOff>
    </xdr:to>
    <xdr:cxnSp macro="">
      <xdr:nvCxnSpPr>
        <xdr:cNvPr id="424" name="直線コネクタ 423"/>
        <xdr:cNvCxnSpPr/>
      </xdr:nvCxnSpPr>
      <xdr:spPr>
        <a:xfrm>
          <a:off x="15671800" y="131572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55897</xdr:rowOff>
    </xdr:from>
    <xdr:ext cx="762000" cy="259045"/>
    <xdr:sp macro="" textlink="">
      <xdr:nvSpPr>
        <xdr:cNvPr id="425" name="公債費以外平均値テキスト"/>
        <xdr:cNvSpPr txBox="1"/>
      </xdr:nvSpPr>
      <xdr:spPr>
        <a:xfrm>
          <a:off x="16598900" y="132575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83820</xdr:rowOff>
    </xdr:from>
    <xdr:to>
      <xdr:col>82</xdr:col>
      <xdr:colOff>158750</xdr:colOff>
      <xdr:row>78</xdr:row>
      <xdr:rowOff>13970</xdr:rowOff>
    </xdr:to>
    <xdr:sp macro="" textlink="">
      <xdr:nvSpPr>
        <xdr:cNvPr id="426" name="フローチャート: 判断 425"/>
        <xdr:cNvSpPr/>
      </xdr:nvSpPr>
      <xdr:spPr>
        <a:xfrm>
          <a:off x="16459200" y="1328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92711</xdr:rowOff>
    </xdr:from>
    <xdr:to>
      <xdr:col>78</xdr:col>
      <xdr:colOff>69850</xdr:colOff>
      <xdr:row>76</xdr:row>
      <xdr:rowOff>127000</xdr:rowOff>
    </xdr:to>
    <xdr:cxnSp macro="">
      <xdr:nvCxnSpPr>
        <xdr:cNvPr id="427" name="直線コネクタ 426"/>
        <xdr:cNvCxnSpPr/>
      </xdr:nvCxnSpPr>
      <xdr:spPr>
        <a:xfrm>
          <a:off x="14782800" y="1312291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28" name="フローチャート: 判断 427"/>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151147</xdr:rowOff>
    </xdr:from>
    <xdr:ext cx="736600" cy="259045"/>
    <xdr:sp macro="" textlink="">
      <xdr:nvSpPr>
        <xdr:cNvPr id="429" name="テキスト ボックス 428"/>
        <xdr:cNvSpPr txBox="1"/>
      </xdr:nvSpPr>
      <xdr:spPr>
        <a:xfrm>
          <a:off x="15290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104140</xdr:rowOff>
    </xdr:from>
    <xdr:to>
      <xdr:col>73</xdr:col>
      <xdr:colOff>180975</xdr:colOff>
      <xdr:row>76</xdr:row>
      <xdr:rowOff>92711</xdr:rowOff>
    </xdr:to>
    <xdr:cxnSp macro="">
      <xdr:nvCxnSpPr>
        <xdr:cNvPr id="430" name="直線コネクタ 429"/>
        <xdr:cNvCxnSpPr/>
      </xdr:nvCxnSpPr>
      <xdr:spPr>
        <a:xfrm>
          <a:off x="13893800" y="12962890"/>
          <a:ext cx="889000" cy="160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38100</xdr:rowOff>
    </xdr:from>
    <xdr:to>
      <xdr:col>74</xdr:col>
      <xdr:colOff>31750</xdr:colOff>
      <xdr:row>77</xdr:row>
      <xdr:rowOff>139700</xdr:rowOff>
    </xdr:to>
    <xdr:sp macro="" textlink="">
      <xdr:nvSpPr>
        <xdr:cNvPr id="431" name="フローチャート: 判断 430"/>
        <xdr:cNvSpPr/>
      </xdr:nvSpPr>
      <xdr:spPr>
        <a:xfrm>
          <a:off x="14732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124477</xdr:rowOff>
    </xdr:from>
    <xdr:ext cx="762000" cy="259045"/>
    <xdr:sp macro="" textlink="">
      <xdr:nvSpPr>
        <xdr:cNvPr id="432" name="テキスト ボックス 431"/>
        <xdr:cNvSpPr txBox="1"/>
      </xdr:nvSpPr>
      <xdr:spPr>
        <a:xfrm>
          <a:off x="14401800" y="133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104140</xdr:rowOff>
    </xdr:from>
    <xdr:to>
      <xdr:col>69</xdr:col>
      <xdr:colOff>92075</xdr:colOff>
      <xdr:row>76</xdr:row>
      <xdr:rowOff>24130</xdr:rowOff>
    </xdr:to>
    <xdr:cxnSp macro="">
      <xdr:nvCxnSpPr>
        <xdr:cNvPr id="433" name="直線コネクタ 432"/>
        <xdr:cNvCxnSpPr/>
      </xdr:nvCxnSpPr>
      <xdr:spPr>
        <a:xfrm flipV="1">
          <a:off x="13004800" y="1296289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102870</xdr:rowOff>
    </xdr:from>
    <xdr:to>
      <xdr:col>69</xdr:col>
      <xdr:colOff>142875</xdr:colOff>
      <xdr:row>77</xdr:row>
      <xdr:rowOff>33020</xdr:rowOff>
    </xdr:to>
    <xdr:sp macro="" textlink="">
      <xdr:nvSpPr>
        <xdr:cNvPr id="434" name="フローチャート: 判断 433"/>
        <xdr:cNvSpPr/>
      </xdr:nvSpPr>
      <xdr:spPr>
        <a:xfrm>
          <a:off x="13843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17797</xdr:rowOff>
    </xdr:from>
    <xdr:ext cx="762000" cy="259045"/>
    <xdr:sp macro="" textlink="">
      <xdr:nvSpPr>
        <xdr:cNvPr id="435" name="テキスト ボックス 434"/>
        <xdr:cNvSpPr txBox="1"/>
      </xdr:nvSpPr>
      <xdr:spPr>
        <a:xfrm>
          <a:off x="13512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xdr:rowOff>
    </xdr:from>
    <xdr:to>
      <xdr:col>65</xdr:col>
      <xdr:colOff>53975</xdr:colOff>
      <xdr:row>78</xdr:row>
      <xdr:rowOff>113030</xdr:rowOff>
    </xdr:to>
    <xdr:sp macro="" textlink="">
      <xdr:nvSpPr>
        <xdr:cNvPr id="436" name="フローチャート: 判断 435"/>
        <xdr:cNvSpPr/>
      </xdr:nvSpPr>
      <xdr:spPr>
        <a:xfrm>
          <a:off x="12954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97807</xdr:rowOff>
    </xdr:from>
    <xdr:ext cx="762000" cy="259045"/>
    <xdr:sp macro="" textlink="">
      <xdr:nvSpPr>
        <xdr:cNvPr id="437" name="テキスト ボックス 436"/>
        <xdr:cNvSpPr txBox="1"/>
      </xdr:nvSpPr>
      <xdr:spPr>
        <a:xfrm>
          <a:off x="12623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106680</xdr:rowOff>
    </xdr:from>
    <xdr:to>
      <xdr:col>82</xdr:col>
      <xdr:colOff>158750</xdr:colOff>
      <xdr:row>77</xdr:row>
      <xdr:rowOff>36830</xdr:rowOff>
    </xdr:to>
    <xdr:sp macro="" textlink="">
      <xdr:nvSpPr>
        <xdr:cNvPr id="443" name="楕円 442"/>
        <xdr:cNvSpPr/>
      </xdr:nvSpPr>
      <xdr:spPr>
        <a:xfrm>
          <a:off x="164592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123207</xdr:rowOff>
    </xdr:from>
    <xdr:ext cx="762000" cy="259045"/>
    <xdr:sp macro="" textlink="">
      <xdr:nvSpPr>
        <xdr:cNvPr id="444" name="公債費以外該当値テキスト"/>
        <xdr:cNvSpPr txBox="1"/>
      </xdr:nvSpPr>
      <xdr:spPr>
        <a:xfrm>
          <a:off x="165989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76200</xdr:rowOff>
    </xdr:from>
    <xdr:to>
      <xdr:col>78</xdr:col>
      <xdr:colOff>120650</xdr:colOff>
      <xdr:row>77</xdr:row>
      <xdr:rowOff>6350</xdr:rowOff>
    </xdr:to>
    <xdr:sp macro="" textlink="">
      <xdr:nvSpPr>
        <xdr:cNvPr id="445" name="楕円 444"/>
        <xdr:cNvSpPr/>
      </xdr:nvSpPr>
      <xdr:spPr>
        <a:xfrm>
          <a:off x="15621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16527</xdr:rowOff>
    </xdr:from>
    <xdr:ext cx="736600" cy="259045"/>
    <xdr:sp macro="" textlink="">
      <xdr:nvSpPr>
        <xdr:cNvPr id="446" name="テキスト ボックス 445"/>
        <xdr:cNvSpPr txBox="1"/>
      </xdr:nvSpPr>
      <xdr:spPr>
        <a:xfrm>
          <a:off x="15290800" y="1287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41911</xdr:rowOff>
    </xdr:from>
    <xdr:to>
      <xdr:col>74</xdr:col>
      <xdr:colOff>31750</xdr:colOff>
      <xdr:row>76</xdr:row>
      <xdr:rowOff>143511</xdr:rowOff>
    </xdr:to>
    <xdr:sp macro="" textlink="">
      <xdr:nvSpPr>
        <xdr:cNvPr id="447" name="楕円 446"/>
        <xdr:cNvSpPr/>
      </xdr:nvSpPr>
      <xdr:spPr>
        <a:xfrm>
          <a:off x="147320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153687</xdr:rowOff>
    </xdr:from>
    <xdr:ext cx="762000" cy="259045"/>
    <xdr:sp macro="" textlink="">
      <xdr:nvSpPr>
        <xdr:cNvPr id="448" name="テキスト ボックス 447"/>
        <xdr:cNvSpPr txBox="1"/>
      </xdr:nvSpPr>
      <xdr:spPr>
        <a:xfrm>
          <a:off x="14401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53340</xdr:rowOff>
    </xdr:from>
    <xdr:to>
      <xdr:col>69</xdr:col>
      <xdr:colOff>142875</xdr:colOff>
      <xdr:row>75</xdr:row>
      <xdr:rowOff>154939</xdr:rowOff>
    </xdr:to>
    <xdr:sp macro="" textlink="">
      <xdr:nvSpPr>
        <xdr:cNvPr id="449" name="楕円 448"/>
        <xdr:cNvSpPr/>
      </xdr:nvSpPr>
      <xdr:spPr>
        <a:xfrm>
          <a:off x="13843000" y="129120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165117</xdr:rowOff>
    </xdr:from>
    <xdr:ext cx="762000" cy="259045"/>
    <xdr:sp macro="" textlink="">
      <xdr:nvSpPr>
        <xdr:cNvPr id="450" name="テキスト ボックス 449"/>
        <xdr:cNvSpPr txBox="1"/>
      </xdr:nvSpPr>
      <xdr:spPr>
        <a:xfrm>
          <a:off x="135128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144780</xdr:rowOff>
    </xdr:from>
    <xdr:to>
      <xdr:col>65</xdr:col>
      <xdr:colOff>53975</xdr:colOff>
      <xdr:row>76</xdr:row>
      <xdr:rowOff>74930</xdr:rowOff>
    </xdr:to>
    <xdr:sp macro="" textlink="">
      <xdr:nvSpPr>
        <xdr:cNvPr id="451" name="楕円 450"/>
        <xdr:cNvSpPr/>
      </xdr:nvSpPr>
      <xdr:spPr>
        <a:xfrm>
          <a:off x="12954000" y="1300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85107</xdr:rowOff>
    </xdr:from>
    <xdr:ext cx="762000" cy="259045"/>
    <xdr:sp macro="" textlink="">
      <xdr:nvSpPr>
        <xdr:cNvPr id="452" name="テキスト ボックス 451"/>
        <xdr:cNvSpPr txBox="1"/>
      </xdr:nvSpPr>
      <xdr:spPr>
        <a:xfrm>
          <a:off x="12623800" y="12772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鹿児島県瀬戸内町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127208</xdr:rowOff>
    </xdr:from>
    <xdr:to>
      <xdr:col>29</xdr:col>
      <xdr:colOff>127000</xdr:colOff>
      <xdr:row>19</xdr:row>
      <xdr:rowOff>80316</xdr:rowOff>
    </xdr:to>
    <xdr:cxnSp macro="">
      <xdr:nvCxnSpPr>
        <xdr:cNvPr id="41" name="直線コネクタ 40"/>
        <xdr:cNvCxnSpPr/>
      </xdr:nvCxnSpPr>
      <xdr:spPr bwMode="auto">
        <a:xfrm flipV="1">
          <a:off x="5651500" y="2232233"/>
          <a:ext cx="0" cy="11532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52393</xdr:rowOff>
    </xdr:from>
    <xdr:ext cx="762000" cy="259045"/>
    <xdr:sp macro="" textlink="">
      <xdr:nvSpPr>
        <xdr:cNvPr id="42" name="人口1人当たり決算額の推移最小値テキスト130"/>
        <xdr:cNvSpPr txBox="1"/>
      </xdr:nvSpPr>
      <xdr:spPr>
        <a:xfrm>
          <a:off x="5740400" y="3357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80316</xdr:rowOff>
    </xdr:from>
    <xdr:to>
      <xdr:col>30</xdr:col>
      <xdr:colOff>25400</xdr:colOff>
      <xdr:row>19</xdr:row>
      <xdr:rowOff>80316</xdr:rowOff>
    </xdr:to>
    <xdr:cxnSp macro="">
      <xdr:nvCxnSpPr>
        <xdr:cNvPr id="43" name="直線コネクタ 42"/>
        <xdr:cNvCxnSpPr/>
      </xdr:nvCxnSpPr>
      <xdr:spPr bwMode="auto">
        <a:xfrm>
          <a:off x="5562600" y="33854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42135</xdr:rowOff>
    </xdr:from>
    <xdr:ext cx="762000" cy="259045"/>
    <xdr:sp macro="" textlink="">
      <xdr:nvSpPr>
        <xdr:cNvPr id="44" name="人口1人当たり決算額の推移最大値テキスト130"/>
        <xdr:cNvSpPr txBox="1"/>
      </xdr:nvSpPr>
      <xdr:spPr>
        <a:xfrm>
          <a:off x="5740400" y="1975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127208</xdr:rowOff>
    </xdr:from>
    <xdr:to>
      <xdr:col>30</xdr:col>
      <xdr:colOff>25400</xdr:colOff>
      <xdr:row>12</xdr:row>
      <xdr:rowOff>127208</xdr:rowOff>
    </xdr:to>
    <xdr:cxnSp macro="">
      <xdr:nvCxnSpPr>
        <xdr:cNvPr id="45" name="直線コネクタ 44"/>
        <xdr:cNvCxnSpPr/>
      </xdr:nvCxnSpPr>
      <xdr:spPr bwMode="auto">
        <a:xfrm>
          <a:off x="5562600" y="22322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134077</xdr:rowOff>
    </xdr:from>
    <xdr:to>
      <xdr:col>29</xdr:col>
      <xdr:colOff>127000</xdr:colOff>
      <xdr:row>14</xdr:row>
      <xdr:rowOff>112463</xdr:rowOff>
    </xdr:to>
    <xdr:cxnSp macro="">
      <xdr:nvCxnSpPr>
        <xdr:cNvPr id="46" name="直線コネクタ 45"/>
        <xdr:cNvCxnSpPr/>
      </xdr:nvCxnSpPr>
      <xdr:spPr bwMode="auto">
        <a:xfrm flipV="1">
          <a:off x="5003800" y="2410552"/>
          <a:ext cx="647700" cy="1498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49468</xdr:rowOff>
    </xdr:from>
    <xdr:ext cx="762000" cy="259045"/>
    <xdr:sp macro="" textlink="">
      <xdr:nvSpPr>
        <xdr:cNvPr id="47" name="人口1人当たり決算額の推移平均値テキスト130"/>
        <xdr:cNvSpPr txBox="1"/>
      </xdr:nvSpPr>
      <xdr:spPr>
        <a:xfrm>
          <a:off x="5740400" y="28402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77391</xdr:rowOff>
    </xdr:from>
    <xdr:to>
      <xdr:col>29</xdr:col>
      <xdr:colOff>177800</xdr:colOff>
      <xdr:row>17</xdr:row>
      <xdr:rowOff>7541</xdr:rowOff>
    </xdr:to>
    <xdr:sp macro="" textlink="">
      <xdr:nvSpPr>
        <xdr:cNvPr id="48" name="フローチャート: 判断 47"/>
        <xdr:cNvSpPr/>
      </xdr:nvSpPr>
      <xdr:spPr bwMode="auto">
        <a:xfrm>
          <a:off x="5600700" y="2868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112463</xdr:rowOff>
    </xdr:from>
    <xdr:to>
      <xdr:col>26</xdr:col>
      <xdr:colOff>50800</xdr:colOff>
      <xdr:row>15</xdr:row>
      <xdr:rowOff>81133</xdr:rowOff>
    </xdr:to>
    <xdr:cxnSp macro="">
      <xdr:nvCxnSpPr>
        <xdr:cNvPr id="49" name="直線コネクタ 48"/>
        <xdr:cNvCxnSpPr/>
      </xdr:nvCxnSpPr>
      <xdr:spPr bwMode="auto">
        <a:xfrm flipV="1">
          <a:off x="4305300" y="2560388"/>
          <a:ext cx="698500" cy="1401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159081</xdr:rowOff>
    </xdr:from>
    <xdr:to>
      <xdr:col>26</xdr:col>
      <xdr:colOff>101600</xdr:colOff>
      <xdr:row>17</xdr:row>
      <xdr:rowOff>89231</xdr:rowOff>
    </xdr:to>
    <xdr:sp macro="" textlink="">
      <xdr:nvSpPr>
        <xdr:cNvPr id="50" name="フローチャート: 判断 49"/>
        <xdr:cNvSpPr/>
      </xdr:nvSpPr>
      <xdr:spPr bwMode="auto">
        <a:xfrm>
          <a:off x="4953000" y="2949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74008</xdr:rowOff>
    </xdr:from>
    <xdr:ext cx="736600" cy="259045"/>
    <xdr:sp macro="" textlink="">
      <xdr:nvSpPr>
        <xdr:cNvPr id="51" name="テキスト ボックス 50"/>
        <xdr:cNvSpPr txBox="1"/>
      </xdr:nvSpPr>
      <xdr:spPr>
        <a:xfrm>
          <a:off x="4622800" y="3036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81133</xdr:rowOff>
    </xdr:from>
    <xdr:to>
      <xdr:col>22</xdr:col>
      <xdr:colOff>114300</xdr:colOff>
      <xdr:row>15</xdr:row>
      <xdr:rowOff>105211</xdr:rowOff>
    </xdr:to>
    <xdr:cxnSp macro="">
      <xdr:nvCxnSpPr>
        <xdr:cNvPr id="52" name="直線コネクタ 51"/>
        <xdr:cNvCxnSpPr/>
      </xdr:nvCxnSpPr>
      <xdr:spPr bwMode="auto">
        <a:xfrm flipV="1">
          <a:off x="3606800" y="2700508"/>
          <a:ext cx="698500" cy="240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27150</xdr:rowOff>
    </xdr:from>
    <xdr:to>
      <xdr:col>22</xdr:col>
      <xdr:colOff>165100</xdr:colOff>
      <xdr:row>17</xdr:row>
      <xdr:rowOff>128750</xdr:rowOff>
    </xdr:to>
    <xdr:sp macro="" textlink="">
      <xdr:nvSpPr>
        <xdr:cNvPr id="53" name="フローチャート: 判断 52"/>
        <xdr:cNvSpPr/>
      </xdr:nvSpPr>
      <xdr:spPr bwMode="auto">
        <a:xfrm>
          <a:off x="4254500" y="29894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113527</xdr:rowOff>
    </xdr:from>
    <xdr:ext cx="762000" cy="259045"/>
    <xdr:sp macro="" textlink="">
      <xdr:nvSpPr>
        <xdr:cNvPr id="54" name="テキスト ボックス 53"/>
        <xdr:cNvSpPr txBox="1"/>
      </xdr:nvSpPr>
      <xdr:spPr>
        <a:xfrm>
          <a:off x="3924300" y="307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72858</xdr:rowOff>
    </xdr:from>
    <xdr:to>
      <xdr:col>18</xdr:col>
      <xdr:colOff>177800</xdr:colOff>
      <xdr:row>15</xdr:row>
      <xdr:rowOff>105211</xdr:rowOff>
    </xdr:to>
    <xdr:cxnSp macro="">
      <xdr:nvCxnSpPr>
        <xdr:cNvPr id="55" name="直線コネクタ 54"/>
        <xdr:cNvCxnSpPr/>
      </xdr:nvCxnSpPr>
      <xdr:spPr bwMode="auto">
        <a:xfrm>
          <a:off x="2908300" y="2692233"/>
          <a:ext cx="698500" cy="323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40386</xdr:rowOff>
    </xdr:from>
    <xdr:to>
      <xdr:col>19</xdr:col>
      <xdr:colOff>38100</xdr:colOff>
      <xdr:row>17</xdr:row>
      <xdr:rowOff>141986</xdr:rowOff>
    </xdr:to>
    <xdr:sp macro="" textlink="">
      <xdr:nvSpPr>
        <xdr:cNvPr id="56" name="フローチャート: 判断 55"/>
        <xdr:cNvSpPr/>
      </xdr:nvSpPr>
      <xdr:spPr bwMode="auto">
        <a:xfrm>
          <a:off x="3556000" y="30026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126763</xdr:rowOff>
    </xdr:from>
    <xdr:ext cx="762000" cy="259045"/>
    <xdr:sp macro="" textlink="">
      <xdr:nvSpPr>
        <xdr:cNvPr id="57" name="テキスト ボックス 56"/>
        <xdr:cNvSpPr txBox="1"/>
      </xdr:nvSpPr>
      <xdr:spPr>
        <a:xfrm>
          <a:off x="3225800" y="3089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69167</xdr:rowOff>
    </xdr:from>
    <xdr:to>
      <xdr:col>15</xdr:col>
      <xdr:colOff>101600</xdr:colOff>
      <xdr:row>17</xdr:row>
      <xdr:rowOff>170767</xdr:rowOff>
    </xdr:to>
    <xdr:sp macro="" textlink="">
      <xdr:nvSpPr>
        <xdr:cNvPr id="58" name="フローチャート: 判断 57"/>
        <xdr:cNvSpPr/>
      </xdr:nvSpPr>
      <xdr:spPr bwMode="auto">
        <a:xfrm>
          <a:off x="2857500" y="30314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155544</xdr:rowOff>
    </xdr:from>
    <xdr:ext cx="762000" cy="259045"/>
    <xdr:sp macro="" textlink="">
      <xdr:nvSpPr>
        <xdr:cNvPr id="59" name="テキスト ボックス 58"/>
        <xdr:cNvSpPr txBox="1"/>
      </xdr:nvSpPr>
      <xdr:spPr>
        <a:xfrm>
          <a:off x="2527300" y="3117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83277</xdr:rowOff>
    </xdr:from>
    <xdr:to>
      <xdr:col>29</xdr:col>
      <xdr:colOff>177800</xdr:colOff>
      <xdr:row>14</xdr:row>
      <xdr:rowOff>13427</xdr:rowOff>
    </xdr:to>
    <xdr:sp macro="" textlink="">
      <xdr:nvSpPr>
        <xdr:cNvPr id="65" name="楕円 64"/>
        <xdr:cNvSpPr/>
      </xdr:nvSpPr>
      <xdr:spPr bwMode="auto">
        <a:xfrm>
          <a:off x="5600700" y="23597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99804</xdr:rowOff>
    </xdr:from>
    <xdr:ext cx="762000" cy="259045"/>
    <xdr:sp macro="" textlink="">
      <xdr:nvSpPr>
        <xdr:cNvPr id="66" name="人口1人当たり決算額の推移該当値テキスト130"/>
        <xdr:cNvSpPr txBox="1"/>
      </xdr:nvSpPr>
      <xdr:spPr>
        <a:xfrm>
          <a:off x="5740400" y="2204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61663</xdr:rowOff>
    </xdr:from>
    <xdr:to>
      <xdr:col>26</xdr:col>
      <xdr:colOff>101600</xdr:colOff>
      <xdr:row>14</xdr:row>
      <xdr:rowOff>163263</xdr:rowOff>
    </xdr:to>
    <xdr:sp macro="" textlink="">
      <xdr:nvSpPr>
        <xdr:cNvPr id="67" name="楕円 66"/>
        <xdr:cNvSpPr/>
      </xdr:nvSpPr>
      <xdr:spPr bwMode="auto">
        <a:xfrm>
          <a:off x="4953000" y="25095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1990</xdr:rowOff>
    </xdr:from>
    <xdr:ext cx="736600" cy="259045"/>
    <xdr:sp macro="" textlink="">
      <xdr:nvSpPr>
        <xdr:cNvPr id="68" name="テキスト ボックス 67"/>
        <xdr:cNvSpPr txBox="1"/>
      </xdr:nvSpPr>
      <xdr:spPr>
        <a:xfrm>
          <a:off x="4622800" y="2278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30333</xdr:rowOff>
    </xdr:from>
    <xdr:to>
      <xdr:col>22</xdr:col>
      <xdr:colOff>165100</xdr:colOff>
      <xdr:row>15</xdr:row>
      <xdr:rowOff>131933</xdr:rowOff>
    </xdr:to>
    <xdr:sp macro="" textlink="">
      <xdr:nvSpPr>
        <xdr:cNvPr id="69" name="楕円 68"/>
        <xdr:cNvSpPr/>
      </xdr:nvSpPr>
      <xdr:spPr bwMode="auto">
        <a:xfrm>
          <a:off x="4254500" y="26497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142110</xdr:rowOff>
    </xdr:from>
    <xdr:ext cx="762000" cy="259045"/>
    <xdr:sp macro="" textlink="">
      <xdr:nvSpPr>
        <xdr:cNvPr id="70" name="テキスト ボックス 69"/>
        <xdr:cNvSpPr txBox="1"/>
      </xdr:nvSpPr>
      <xdr:spPr>
        <a:xfrm>
          <a:off x="3924300" y="241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54411</xdr:rowOff>
    </xdr:from>
    <xdr:to>
      <xdr:col>19</xdr:col>
      <xdr:colOff>38100</xdr:colOff>
      <xdr:row>15</xdr:row>
      <xdr:rowOff>156011</xdr:rowOff>
    </xdr:to>
    <xdr:sp macro="" textlink="">
      <xdr:nvSpPr>
        <xdr:cNvPr id="71" name="楕円 70"/>
        <xdr:cNvSpPr/>
      </xdr:nvSpPr>
      <xdr:spPr bwMode="auto">
        <a:xfrm>
          <a:off x="3556000" y="26737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166188</xdr:rowOff>
    </xdr:from>
    <xdr:ext cx="762000" cy="259045"/>
    <xdr:sp macro="" textlink="">
      <xdr:nvSpPr>
        <xdr:cNvPr id="72" name="テキスト ボックス 71"/>
        <xdr:cNvSpPr txBox="1"/>
      </xdr:nvSpPr>
      <xdr:spPr>
        <a:xfrm>
          <a:off x="3225800" y="2442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22058</xdr:rowOff>
    </xdr:from>
    <xdr:to>
      <xdr:col>15</xdr:col>
      <xdr:colOff>101600</xdr:colOff>
      <xdr:row>15</xdr:row>
      <xdr:rowOff>123658</xdr:rowOff>
    </xdr:to>
    <xdr:sp macro="" textlink="">
      <xdr:nvSpPr>
        <xdr:cNvPr id="73" name="楕円 72"/>
        <xdr:cNvSpPr/>
      </xdr:nvSpPr>
      <xdr:spPr bwMode="auto">
        <a:xfrm>
          <a:off x="2857500" y="26414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133835</xdr:rowOff>
    </xdr:from>
    <xdr:ext cx="762000" cy="259045"/>
    <xdr:sp macro="" textlink="">
      <xdr:nvSpPr>
        <xdr:cNvPr id="74" name="テキスト ボックス 73"/>
        <xdr:cNvSpPr txBox="1"/>
      </xdr:nvSpPr>
      <xdr:spPr>
        <a:xfrm>
          <a:off x="2527300" y="2410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0" name="直線コネクタ 89"/>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1" name="テキスト ボックス 90"/>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329793</xdr:rowOff>
    </xdr:from>
    <xdr:to>
      <xdr:col>29</xdr:col>
      <xdr:colOff>127000</xdr:colOff>
      <xdr:row>38</xdr:row>
      <xdr:rowOff>118949</xdr:rowOff>
    </xdr:to>
    <xdr:cxnSp macro="">
      <xdr:nvCxnSpPr>
        <xdr:cNvPr id="103" name="直線コネクタ 102"/>
        <xdr:cNvCxnSpPr/>
      </xdr:nvCxnSpPr>
      <xdr:spPr bwMode="auto">
        <a:xfrm flipV="1">
          <a:off x="5651500" y="6254343"/>
          <a:ext cx="0" cy="13322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91026</xdr:rowOff>
    </xdr:from>
    <xdr:ext cx="762000" cy="259045"/>
    <xdr:sp macro="" textlink="">
      <xdr:nvSpPr>
        <xdr:cNvPr id="104" name="人口1人当たり決算額の推移最小値テキスト445"/>
        <xdr:cNvSpPr txBox="1"/>
      </xdr:nvSpPr>
      <xdr:spPr>
        <a:xfrm>
          <a:off x="5740400" y="7558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118949</xdr:rowOff>
    </xdr:from>
    <xdr:to>
      <xdr:col>30</xdr:col>
      <xdr:colOff>25400</xdr:colOff>
      <xdr:row>38</xdr:row>
      <xdr:rowOff>118949</xdr:rowOff>
    </xdr:to>
    <xdr:cxnSp macro="">
      <xdr:nvCxnSpPr>
        <xdr:cNvPr id="105" name="直線コネクタ 104"/>
        <xdr:cNvCxnSpPr/>
      </xdr:nvCxnSpPr>
      <xdr:spPr bwMode="auto">
        <a:xfrm>
          <a:off x="5562600" y="75865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73270</xdr:rowOff>
    </xdr:from>
    <xdr:ext cx="762000" cy="259045"/>
    <xdr:sp macro="" textlink="">
      <xdr:nvSpPr>
        <xdr:cNvPr id="106" name="人口1人当たり決算額の推移最大値テキスト445"/>
        <xdr:cNvSpPr txBox="1"/>
      </xdr:nvSpPr>
      <xdr:spPr>
        <a:xfrm>
          <a:off x="5740400" y="5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329793</xdr:rowOff>
    </xdr:from>
    <xdr:to>
      <xdr:col>30</xdr:col>
      <xdr:colOff>25400</xdr:colOff>
      <xdr:row>33</xdr:row>
      <xdr:rowOff>329793</xdr:rowOff>
    </xdr:to>
    <xdr:cxnSp macro="">
      <xdr:nvCxnSpPr>
        <xdr:cNvPr id="107" name="直線コネクタ 106"/>
        <xdr:cNvCxnSpPr/>
      </xdr:nvCxnSpPr>
      <xdr:spPr bwMode="auto">
        <a:xfrm>
          <a:off x="5562600" y="62543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222898</xdr:rowOff>
    </xdr:from>
    <xdr:to>
      <xdr:col>29</xdr:col>
      <xdr:colOff>127000</xdr:colOff>
      <xdr:row>35</xdr:row>
      <xdr:rowOff>269545</xdr:rowOff>
    </xdr:to>
    <xdr:cxnSp macro="">
      <xdr:nvCxnSpPr>
        <xdr:cNvPr id="108" name="直線コネクタ 107"/>
        <xdr:cNvCxnSpPr/>
      </xdr:nvCxnSpPr>
      <xdr:spPr bwMode="auto">
        <a:xfrm>
          <a:off x="5003800" y="6833248"/>
          <a:ext cx="647700" cy="466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84167</xdr:rowOff>
    </xdr:from>
    <xdr:ext cx="762000" cy="259045"/>
    <xdr:sp macro="" textlink="">
      <xdr:nvSpPr>
        <xdr:cNvPr id="109" name="人口1人当たり決算額の推移平均値テキスト445"/>
        <xdr:cNvSpPr txBox="1"/>
      </xdr:nvSpPr>
      <xdr:spPr>
        <a:xfrm>
          <a:off x="5740400" y="7037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112090</xdr:rowOff>
    </xdr:from>
    <xdr:to>
      <xdr:col>29</xdr:col>
      <xdr:colOff>177800</xdr:colOff>
      <xdr:row>37</xdr:row>
      <xdr:rowOff>42240</xdr:rowOff>
    </xdr:to>
    <xdr:sp macro="" textlink="">
      <xdr:nvSpPr>
        <xdr:cNvPr id="110" name="フローチャート: 判断 109"/>
        <xdr:cNvSpPr/>
      </xdr:nvSpPr>
      <xdr:spPr bwMode="auto">
        <a:xfrm>
          <a:off x="5600700" y="7065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222898</xdr:rowOff>
    </xdr:from>
    <xdr:to>
      <xdr:col>26</xdr:col>
      <xdr:colOff>50800</xdr:colOff>
      <xdr:row>35</xdr:row>
      <xdr:rowOff>314655</xdr:rowOff>
    </xdr:to>
    <xdr:cxnSp macro="">
      <xdr:nvCxnSpPr>
        <xdr:cNvPr id="111" name="直線コネクタ 110"/>
        <xdr:cNvCxnSpPr/>
      </xdr:nvCxnSpPr>
      <xdr:spPr bwMode="auto">
        <a:xfrm flipV="1">
          <a:off x="4305300" y="6833248"/>
          <a:ext cx="698500" cy="917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102464</xdr:rowOff>
    </xdr:from>
    <xdr:to>
      <xdr:col>26</xdr:col>
      <xdr:colOff>101600</xdr:colOff>
      <xdr:row>37</xdr:row>
      <xdr:rowOff>32614</xdr:rowOff>
    </xdr:to>
    <xdr:sp macro="" textlink="">
      <xdr:nvSpPr>
        <xdr:cNvPr id="112" name="フローチャート: 判断 111"/>
        <xdr:cNvSpPr/>
      </xdr:nvSpPr>
      <xdr:spPr bwMode="auto">
        <a:xfrm>
          <a:off x="4953000" y="7055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17391</xdr:rowOff>
    </xdr:from>
    <xdr:ext cx="736600" cy="259045"/>
    <xdr:sp macro="" textlink="">
      <xdr:nvSpPr>
        <xdr:cNvPr id="113" name="テキスト ボックス 112"/>
        <xdr:cNvSpPr txBox="1"/>
      </xdr:nvSpPr>
      <xdr:spPr>
        <a:xfrm>
          <a:off x="4622800" y="7142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314655</xdr:rowOff>
    </xdr:from>
    <xdr:to>
      <xdr:col>22</xdr:col>
      <xdr:colOff>114300</xdr:colOff>
      <xdr:row>36</xdr:row>
      <xdr:rowOff>42481</xdr:rowOff>
    </xdr:to>
    <xdr:cxnSp macro="">
      <xdr:nvCxnSpPr>
        <xdr:cNvPr id="114" name="直線コネクタ 113"/>
        <xdr:cNvCxnSpPr/>
      </xdr:nvCxnSpPr>
      <xdr:spPr bwMode="auto">
        <a:xfrm flipV="1">
          <a:off x="3606800" y="6925005"/>
          <a:ext cx="698500" cy="707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120879</xdr:rowOff>
    </xdr:from>
    <xdr:to>
      <xdr:col>22</xdr:col>
      <xdr:colOff>165100</xdr:colOff>
      <xdr:row>37</xdr:row>
      <xdr:rowOff>51029</xdr:rowOff>
    </xdr:to>
    <xdr:sp macro="" textlink="">
      <xdr:nvSpPr>
        <xdr:cNvPr id="115" name="フローチャート: 判断 114"/>
        <xdr:cNvSpPr/>
      </xdr:nvSpPr>
      <xdr:spPr bwMode="auto">
        <a:xfrm>
          <a:off x="4254500" y="70741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35806</xdr:rowOff>
    </xdr:from>
    <xdr:ext cx="762000" cy="259045"/>
    <xdr:sp macro="" textlink="">
      <xdr:nvSpPr>
        <xdr:cNvPr id="116" name="テキスト ボックス 115"/>
        <xdr:cNvSpPr txBox="1"/>
      </xdr:nvSpPr>
      <xdr:spPr>
        <a:xfrm>
          <a:off x="3924300" y="7160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42481</xdr:rowOff>
    </xdr:from>
    <xdr:to>
      <xdr:col>18</xdr:col>
      <xdr:colOff>177800</xdr:colOff>
      <xdr:row>36</xdr:row>
      <xdr:rowOff>86855</xdr:rowOff>
    </xdr:to>
    <xdr:cxnSp macro="">
      <xdr:nvCxnSpPr>
        <xdr:cNvPr id="117" name="直線コネクタ 116"/>
        <xdr:cNvCxnSpPr/>
      </xdr:nvCxnSpPr>
      <xdr:spPr bwMode="auto">
        <a:xfrm flipV="1">
          <a:off x="2908300" y="6995731"/>
          <a:ext cx="698500" cy="443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141389</xdr:rowOff>
    </xdr:from>
    <xdr:to>
      <xdr:col>19</xdr:col>
      <xdr:colOff>38100</xdr:colOff>
      <xdr:row>37</xdr:row>
      <xdr:rowOff>71539</xdr:rowOff>
    </xdr:to>
    <xdr:sp macro="" textlink="">
      <xdr:nvSpPr>
        <xdr:cNvPr id="118" name="フローチャート: 判断 117"/>
        <xdr:cNvSpPr/>
      </xdr:nvSpPr>
      <xdr:spPr bwMode="auto">
        <a:xfrm>
          <a:off x="3556000" y="70946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56316</xdr:rowOff>
    </xdr:from>
    <xdr:ext cx="762000" cy="259045"/>
    <xdr:sp macro="" textlink="">
      <xdr:nvSpPr>
        <xdr:cNvPr id="119" name="テキスト ボックス 118"/>
        <xdr:cNvSpPr txBox="1"/>
      </xdr:nvSpPr>
      <xdr:spPr>
        <a:xfrm>
          <a:off x="3225800" y="71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152527</xdr:rowOff>
    </xdr:from>
    <xdr:to>
      <xdr:col>15</xdr:col>
      <xdr:colOff>101600</xdr:colOff>
      <xdr:row>37</xdr:row>
      <xdr:rowOff>82677</xdr:rowOff>
    </xdr:to>
    <xdr:sp macro="" textlink="">
      <xdr:nvSpPr>
        <xdr:cNvPr id="120" name="フローチャート: 判断 119"/>
        <xdr:cNvSpPr/>
      </xdr:nvSpPr>
      <xdr:spPr bwMode="auto">
        <a:xfrm>
          <a:off x="2857500" y="7105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67454</xdr:rowOff>
    </xdr:from>
    <xdr:ext cx="762000" cy="259045"/>
    <xdr:sp macro="" textlink="">
      <xdr:nvSpPr>
        <xdr:cNvPr id="121" name="テキスト ボックス 120"/>
        <xdr:cNvSpPr txBox="1"/>
      </xdr:nvSpPr>
      <xdr:spPr>
        <a:xfrm>
          <a:off x="2527300" y="7192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218745</xdr:rowOff>
    </xdr:from>
    <xdr:to>
      <xdr:col>29</xdr:col>
      <xdr:colOff>177800</xdr:colOff>
      <xdr:row>35</xdr:row>
      <xdr:rowOff>320345</xdr:rowOff>
    </xdr:to>
    <xdr:sp macro="" textlink="">
      <xdr:nvSpPr>
        <xdr:cNvPr id="127" name="楕円 126"/>
        <xdr:cNvSpPr/>
      </xdr:nvSpPr>
      <xdr:spPr bwMode="auto">
        <a:xfrm>
          <a:off x="5600700" y="68290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63822</xdr:rowOff>
    </xdr:from>
    <xdr:ext cx="762000" cy="259045"/>
    <xdr:sp macro="" textlink="">
      <xdr:nvSpPr>
        <xdr:cNvPr id="128" name="人口1人当たり決算額の推移該当値テキスト445"/>
        <xdr:cNvSpPr txBox="1"/>
      </xdr:nvSpPr>
      <xdr:spPr>
        <a:xfrm>
          <a:off x="5740400" y="6674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172098</xdr:rowOff>
    </xdr:from>
    <xdr:to>
      <xdr:col>26</xdr:col>
      <xdr:colOff>101600</xdr:colOff>
      <xdr:row>35</xdr:row>
      <xdr:rowOff>273698</xdr:rowOff>
    </xdr:to>
    <xdr:sp macro="" textlink="">
      <xdr:nvSpPr>
        <xdr:cNvPr id="129" name="楕円 128"/>
        <xdr:cNvSpPr/>
      </xdr:nvSpPr>
      <xdr:spPr bwMode="auto">
        <a:xfrm>
          <a:off x="4953000" y="67824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283875</xdr:rowOff>
    </xdr:from>
    <xdr:ext cx="736600" cy="259045"/>
    <xdr:sp macro="" textlink="">
      <xdr:nvSpPr>
        <xdr:cNvPr id="130" name="テキスト ボックス 129"/>
        <xdr:cNvSpPr txBox="1"/>
      </xdr:nvSpPr>
      <xdr:spPr>
        <a:xfrm>
          <a:off x="4622800" y="65513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263855</xdr:rowOff>
    </xdr:from>
    <xdr:to>
      <xdr:col>22</xdr:col>
      <xdr:colOff>165100</xdr:colOff>
      <xdr:row>36</xdr:row>
      <xdr:rowOff>22555</xdr:rowOff>
    </xdr:to>
    <xdr:sp macro="" textlink="">
      <xdr:nvSpPr>
        <xdr:cNvPr id="131" name="楕円 130"/>
        <xdr:cNvSpPr/>
      </xdr:nvSpPr>
      <xdr:spPr bwMode="auto">
        <a:xfrm>
          <a:off x="4254500" y="68742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32732</xdr:rowOff>
    </xdr:from>
    <xdr:ext cx="762000" cy="259045"/>
    <xdr:sp macro="" textlink="">
      <xdr:nvSpPr>
        <xdr:cNvPr id="132" name="テキスト ボックス 131"/>
        <xdr:cNvSpPr txBox="1"/>
      </xdr:nvSpPr>
      <xdr:spPr>
        <a:xfrm>
          <a:off x="3924300" y="6643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334581</xdr:rowOff>
    </xdr:from>
    <xdr:to>
      <xdr:col>19</xdr:col>
      <xdr:colOff>38100</xdr:colOff>
      <xdr:row>36</xdr:row>
      <xdr:rowOff>93281</xdr:rowOff>
    </xdr:to>
    <xdr:sp macro="" textlink="">
      <xdr:nvSpPr>
        <xdr:cNvPr id="133" name="楕円 132"/>
        <xdr:cNvSpPr/>
      </xdr:nvSpPr>
      <xdr:spPr bwMode="auto">
        <a:xfrm>
          <a:off x="3556000" y="69449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103458</xdr:rowOff>
    </xdr:from>
    <xdr:ext cx="762000" cy="259045"/>
    <xdr:sp macro="" textlink="">
      <xdr:nvSpPr>
        <xdr:cNvPr id="134" name="テキスト ボックス 133"/>
        <xdr:cNvSpPr txBox="1"/>
      </xdr:nvSpPr>
      <xdr:spPr>
        <a:xfrm>
          <a:off x="3225800" y="6713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36055</xdr:rowOff>
    </xdr:from>
    <xdr:to>
      <xdr:col>15</xdr:col>
      <xdr:colOff>101600</xdr:colOff>
      <xdr:row>36</xdr:row>
      <xdr:rowOff>137655</xdr:rowOff>
    </xdr:to>
    <xdr:sp macro="" textlink="">
      <xdr:nvSpPr>
        <xdr:cNvPr id="135" name="楕円 134"/>
        <xdr:cNvSpPr/>
      </xdr:nvSpPr>
      <xdr:spPr bwMode="auto">
        <a:xfrm>
          <a:off x="2857500" y="69893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147832</xdr:rowOff>
    </xdr:from>
    <xdr:ext cx="762000" cy="259045"/>
    <xdr:sp macro="" textlink="">
      <xdr:nvSpPr>
        <xdr:cNvPr id="136" name="テキスト ボックス 135"/>
        <xdr:cNvSpPr txBox="1"/>
      </xdr:nvSpPr>
      <xdr:spPr>
        <a:xfrm>
          <a:off x="2527300" y="675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鹿児島県瀬戸内町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8,084
8,052
239.65
11,860,472
11,071,186
525,444
5,757,348
7,736,556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133246</xdr:rowOff>
    </xdr:from>
    <xdr:to>
      <xdr:col>24</xdr:col>
      <xdr:colOff>62865</xdr:colOff>
      <xdr:row>37</xdr:row>
      <xdr:rowOff>162209</xdr:rowOff>
    </xdr:to>
    <xdr:cxnSp macro="">
      <xdr:nvCxnSpPr>
        <xdr:cNvPr id="56" name="直線コネクタ 55"/>
        <xdr:cNvCxnSpPr/>
      </xdr:nvCxnSpPr>
      <xdr:spPr>
        <a:xfrm flipV="1">
          <a:off x="4633595" y="5105296"/>
          <a:ext cx="1270" cy="1400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166036</xdr:rowOff>
    </xdr:from>
    <xdr:ext cx="534377" cy="259045"/>
    <xdr:sp macro="" textlink="">
      <xdr:nvSpPr>
        <xdr:cNvPr id="57" name="人件費最小値テキスト"/>
        <xdr:cNvSpPr txBox="1"/>
      </xdr:nvSpPr>
      <xdr:spPr>
        <a:xfrm>
          <a:off x="4686300" y="650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162209</xdr:rowOff>
    </xdr:from>
    <xdr:to>
      <xdr:col>24</xdr:col>
      <xdr:colOff>152400</xdr:colOff>
      <xdr:row>37</xdr:row>
      <xdr:rowOff>162209</xdr:rowOff>
    </xdr:to>
    <xdr:cxnSp macro="">
      <xdr:nvCxnSpPr>
        <xdr:cNvPr id="58" name="直線コネクタ 57"/>
        <xdr:cNvCxnSpPr/>
      </xdr:nvCxnSpPr>
      <xdr:spPr>
        <a:xfrm>
          <a:off x="4546600" y="6505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79923</xdr:rowOff>
    </xdr:from>
    <xdr:ext cx="599010" cy="259045"/>
    <xdr:sp macro="" textlink="">
      <xdr:nvSpPr>
        <xdr:cNvPr id="59" name="人件費最大値テキスト"/>
        <xdr:cNvSpPr txBox="1"/>
      </xdr:nvSpPr>
      <xdr:spPr>
        <a:xfrm>
          <a:off x="4686300" y="488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133246</xdr:rowOff>
    </xdr:from>
    <xdr:to>
      <xdr:col>24</xdr:col>
      <xdr:colOff>152400</xdr:colOff>
      <xdr:row>29</xdr:row>
      <xdr:rowOff>133246</xdr:rowOff>
    </xdr:to>
    <xdr:cxnSp macro="">
      <xdr:nvCxnSpPr>
        <xdr:cNvPr id="60" name="直線コネクタ 59"/>
        <xdr:cNvCxnSpPr/>
      </xdr:nvCxnSpPr>
      <xdr:spPr>
        <a:xfrm>
          <a:off x="4546600" y="510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131486</xdr:rowOff>
    </xdr:from>
    <xdr:to>
      <xdr:col>24</xdr:col>
      <xdr:colOff>63500</xdr:colOff>
      <xdr:row>32</xdr:row>
      <xdr:rowOff>14100</xdr:rowOff>
    </xdr:to>
    <xdr:cxnSp macro="">
      <xdr:nvCxnSpPr>
        <xdr:cNvPr id="61" name="直線コネクタ 60"/>
        <xdr:cNvCxnSpPr/>
      </xdr:nvCxnSpPr>
      <xdr:spPr>
        <a:xfrm flipV="1">
          <a:off x="3797300" y="5274986"/>
          <a:ext cx="838200" cy="225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18795</xdr:rowOff>
    </xdr:from>
    <xdr:ext cx="599010" cy="259045"/>
    <xdr:sp macro="" textlink="">
      <xdr:nvSpPr>
        <xdr:cNvPr id="62" name="人件費平均値テキスト"/>
        <xdr:cNvSpPr txBox="1"/>
      </xdr:nvSpPr>
      <xdr:spPr>
        <a:xfrm>
          <a:off x="4686300" y="5848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40368</xdr:rowOff>
    </xdr:from>
    <xdr:to>
      <xdr:col>24</xdr:col>
      <xdr:colOff>114300</xdr:colOff>
      <xdr:row>34</xdr:row>
      <xdr:rowOff>141968</xdr:rowOff>
    </xdr:to>
    <xdr:sp macro="" textlink="">
      <xdr:nvSpPr>
        <xdr:cNvPr id="63" name="フローチャート: 判断 62"/>
        <xdr:cNvSpPr/>
      </xdr:nvSpPr>
      <xdr:spPr>
        <a:xfrm>
          <a:off x="4584700" y="586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14100</xdr:rowOff>
    </xdr:from>
    <xdr:to>
      <xdr:col>19</xdr:col>
      <xdr:colOff>177800</xdr:colOff>
      <xdr:row>32</xdr:row>
      <xdr:rowOff>49624</xdr:rowOff>
    </xdr:to>
    <xdr:cxnSp macro="">
      <xdr:nvCxnSpPr>
        <xdr:cNvPr id="64" name="直線コネクタ 63"/>
        <xdr:cNvCxnSpPr/>
      </xdr:nvCxnSpPr>
      <xdr:spPr>
        <a:xfrm flipV="1">
          <a:off x="2908300" y="5500500"/>
          <a:ext cx="889000" cy="35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139139</xdr:rowOff>
    </xdr:from>
    <xdr:to>
      <xdr:col>20</xdr:col>
      <xdr:colOff>38100</xdr:colOff>
      <xdr:row>35</xdr:row>
      <xdr:rowOff>69289</xdr:rowOff>
    </xdr:to>
    <xdr:sp macro="" textlink="">
      <xdr:nvSpPr>
        <xdr:cNvPr id="65" name="フローチャート: 判断 64"/>
        <xdr:cNvSpPr/>
      </xdr:nvSpPr>
      <xdr:spPr>
        <a:xfrm>
          <a:off x="37465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60416</xdr:rowOff>
    </xdr:from>
    <xdr:ext cx="599010" cy="259045"/>
    <xdr:sp macro="" textlink="">
      <xdr:nvSpPr>
        <xdr:cNvPr id="66" name="テキスト ボックス 65"/>
        <xdr:cNvSpPr txBox="1"/>
      </xdr:nvSpPr>
      <xdr:spPr>
        <a:xfrm>
          <a:off x="3497795" y="6061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49624</xdr:rowOff>
    </xdr:from>
    <xdr:to>
      <xdr:col>15</xdr:col>
      <xdr:colOff>50800</xdr:colOff>
      <xdr:row>32</xdr:row>
      <xdr:rowOff>143403</xdr:rowOff>
    </xdr:to>
    <xdr:cxnSp macro="">
      <xdr:nvCxnSpPr>
        <xdr:cNvPr id="67" name="直線コネクタ 66"/>
        <xdr:cNvCxnSpPr/>
      </xdr:nvCxnSpPr>
      <xdr:spPr>
        <a:xfrm flipV="1">
          <a:off x="2019300" y="5536024"/>
          <a:ext cx="889000" cy="93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127</xdr:rowOff>
    </xdr:from>
    <xdr:to>
      <xdr:col>15</xdr:col>
      <xdr:colOff>101600</xdr:colOff>
      <xdr:row>35</xdr:row>
      <xdr:rowOff>101727</xdr:rowOff>
    </xdr:to>
    <xdr:sp macro="" textlink="">
      <xdr:nvSpPr>
        <xdr:cNvPr id="68" name="フローチャート: 判断 67"/>
        <xdr:cNvSpPr/>
      </xdr:nvSpPr>
      <xdr:spPr>
        <a:xfrm>
          <a:off x="2857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92854</xdr:rowOff>
    </xdr:from>
    <xdr:ext cx="599010" cy="259045"/>
    <xdr:sp macro="" textlink="">
      <xdr:nvSpPr>
        <xdr:cNvPr id="69" name="テキスト ボックス 68"/>
        <xdr:cNvSpPr txBox="1"/>
      </xdr:nvSpPr>
      <xdr:spPr>
        <a:xfrm>
          <a:off x="2608795" y="6093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107947</xdr:rowOff>
    </xdr:from>
    <xdr:to>
      <xdr:col>10</xdr:col>
      <xdr:colOff>114300</xdr:colOff>
      <xdr:row>32</xdr:row>
      <xdr:rowOff>143403</xdr:rowOff>
    </xdr:to>
    <xdr:cxnSp macro="">
      <xdr:nvCxnSpPr>
        <xdr:cNvPr id="70" name="直線コネクタ 69"/>
        <xdr:cNvCxnSpPr/>
      </xdr:nvCxnSpPr>
      <xdr:spPr>
        <a:xfrm>
          <a:off x="1130300" y="5594347"/>
          <a:ext cx="889000" cy="35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8852</xdr:rowOff>
    </xdr:from>
    <xdr:to>
      <xdr:col>10</xdr:col>
      <xdr:colOff>165100</xdr:colOff>
      <xdr:row>35</xdr:row>
      <xdr:rowOff>110452</xdr:rowOff>
    </xdr:to>
    <xdr:sp macro="" textlink="">
      <xdr:nvSpPr>
        <xdr:cNvPr id="71" name="フローチャート: 判断 70"/>
        <xdr:cNvSpPr/>
      </xdr:nvSpPr>
      <xdr:spPr>
        <a:xfrm>
          <a:off x="1968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101579</xdr:rowOff>
    </xdr:from>
    <xdr:ext cx="599010" cy="259045"/>
    <xdr:sp macro="" textlink="">
      <xdr:nvSpPr>
        <xdr:cNvPr id="72" name="テキスト ボックス 71"/>
        <xdr:cNvSpPr txBox="1"/>
      </xdr:nvSpPr>
      <xdr:spPr>
        <a:xfrm>
          <a:off x="1719795" y="6102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44902</xdr:rowOff>
    </xdr:from>
    <xdr:to>
      <xdr:col>6</xdr:col>
      <xdr:colOff>38100</xdr:colOff>
      <xdr:row>35</xdr:row>
      <xdr:rowOff>146502</xdr:rowOff>
    </xdr:to>
    <xdr:sp macro="" textlink="">
      <xdr:nvSpPr>
        <xdr:cNvPr id="73" name="フローチャート: 判断 72"/>
        <xdr:cNvSpPr/>
      </xdr:nvSpPr>
      <xdr:spPr>
        <a:xfrm>
          <a:off x="1079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137629</xdr:rowOff>
    </xdr:from>
    <xdr:ext cx="599010" cy="259045"/>
    <xdr:sp macro="" textlink="">
      <xdr:nvSpPr>
        <xdr:cNvPr id="74" name="テキスト ボックス 73"/>
        <xdr:cNvSpPr txBox="1"/>
      </xdr:nvSpPr>
      <xdr:spPr>
        <a:xfrm>
          <a:off x="830795" y="613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80686</xdr:rowOff>
    </xdr:from>
    <xdr:to>
      <xdr:col>24</xdr:col>
      <xdr:colOff>114300</xdr:colOff>
      <xdr:row>31</xdr:row>
      <xdr:rowOff>10836</xdr:rowOff>
    </xdr:to>
    <xdr:sp macro="" textlink="">
      <xdr:nvSpPr>
        <xdr:cNvPr id="80" name="楕円 79"/>
        <xdr:cNvSpPr/>
      </xdr:nvSpPr>
      <xdr:spPr>
        <a:xfrm>
          <a:off x="4584700" y="522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103563</xdr:rowOff>
    </xdr:from>
    <xdr:ext cx="599010" cy="259045"/>
    <xdr:sp macro="" textlink="">
      <xdr:nvSpPr>
        <xdr:cNvPr id="81" name="人件費該当値テキスト"/>
        <xdr:cNvSpPr txBox="1"/>
      </xdr:nvSpPr>
      <xdr:spPr>
        <a:xfrm>
          <a:off x="4686300" y="5075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134750</xdr:rowOff>
    </xdr:from>
    <xdr:to>
      <xdr:col>20</xdr:col>
      <xdr:colOff>38100</xdr:colOff>
      <xdr:row>32</xdr:row>
      <xdr:rowOff>64900</xdr:rowOff>
    </xdr:to>
    <xdr:sp macro="" textlink="">
      <xdr:nvSpPr>
        <xdr:cNvPr id="82" name="楕円 81"/>
        <xdr:cNvSpPr/>
      </xdr:nvSpPr>
      <xdr:spPr>
        <a:xfrm>
          <a:off x="3746500" y="544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81427</xdr:rowOff>
    </xdr:from>
    <xdr:ext cx="599010" cy="259045"/>
    <xdr:sp macro="" textlink="">
      <xdr:nvSpPr>
        <xdr:cNvPr id="83" name="テキスト ボックス 82"/>
        <xdr:cNvSpPr txBox="1"/>
      </xdr:nvSpPr>
      <xdr:spPr>
        <a:xfrm>
          <a:off x="3497795" y="5224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170274</xdr:rowOff>
    </xdr:from>
    <xdr:to>
      <xdr:col>15</xdr:col>
      <xdr:colOff>101600</xdr:colOff>
      <xdr:row>32</xdr:row>
      <xdr:rowOff>100424</xdr:rowOff>
    </xdr:to>
    <xdr:sp macro="" textlink="">
      <xdr:nvSpPr>
        <xdr:cNvPr id="84" name="楕円 83"/>
        <xdr:cNvSpPr/>
      </xdr:nvSpPr>
      <xdr:spPr>
        <a:xfrm>
          <a:off x="2857500" y="548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116951</xdr:rowOff>
    </xdr:from>
    <xdr:ext cx="599010" cy="259045"/>
    <xdr:sp macro="" textlink="">
      <xdr:nvSpPr>
        <xdr:cNvPr id="85" name="テキスト ボックス 84"/>
        <xdr:cNvSpPr txBox="1"/>
      </xdr:nvSpPr>
      <xdr:spPr>
        <a:xfrm>
          <a:off x="2608795" y="5260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92603</xdr:rowOff>
    </xdr:from>
    <xdr:to>
      <xdr:col>10</xdr:col>
      <xdr:colOff>165100</xdr:colOff>
      <xdr:row>33</xdr:row>
      <xdr:rowOff>22753</xdr:rowOff>
    </xdr:to>
    <xdr:sp macro="" textlink="">
      <xdr:nvSpPr>
        <xdr:cNvPr id="86" name="楕円 85"/>
        <xdr:cNvSpPr/>
      </xdr:nvSpPr>
      <xdr:spPr>
        <a:xfrm>
          <a:off x="1968500" y="557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39280</xdr:rowOff>
    </xdr:from>
    <xdr:ext cx="599010" cy="259045"/>
    <xdr:sp macro="" textlink="">
      <xdr:nvSpPr>
        <xdr:cNvPr id="87" name="テキスト ボックス 86"/>
        <xdr:cNvSpPr txBox="1"/>
      </xdr:nvSpPr>
      <xdr:spPr>
        <a:xfrm>
          <a:off x="1719795" y="5354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57147</xdr:rowOff>
    </xdr:from>
    <xdr:to>
      <xdr:col>6</xdr:col>
      <xdr:colOff>38100</xdr:colOff>
      <xdr:row>32</xdr:row>
      <xdr:rowOff>158747</xdr:rowOff>
    </xdr:to>
    <xdr:sp macro="" textlink="">
      <xdr:nvSpPr>
        <xdr:cNvPr id="88" name="楕円 87"/>
        <xdr:cNvSpPr/>
      </xdr:nvSpPr>
      <xdr:spPr>
        <a:xfrm>
          <a:off x="1079500" y="5543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3824</xdr:rowOff>
    </xdr:from>
    <xdr:ext cx="599010" cy="259045"/>
    <xdr:sp macro="" textlink="">
      <xdr:nvSpPr>
        <xdr:cNvPr id="89" name="テキスト ボックス 88"/>
        <xdr:cNvSpPr txBox="1"/>
      </xdr:nvSpPr>
      <xdr:spPr>
        <a:xfrm>
          <a:off x="830795" y="5318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123042</xdr:rowOff>
    </xdr:from>
    <xdr:to>
      <xdr:col>24</xdr:col>
      <xdr:colOff>62865</xdr:colOff>
      <xdr:row>58</xdr:row>
      <xdr:rowOff>112706</xdr:rowOff>
    </xdr:to>
    <xdr:cxnSp macro="">
      <xdr:nvCxnSpPr>
        <xdr:cNvPr id="111" name="直線コネクタ 110"/>
        <xdr:cNvCxnSpPr/>
      </xdr:nvCxnSpPr>
      <xdr:spPr>
        <a:xfrm flipV="1">
          <a:off x="4633595" y="8866992"/>
          <a:ext cx="1270" cy="1189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116533</xdr:rowOff>
    </xdr:from>
    <xdr:ext cx="534377" cy="259045"/>
    <xdr:sp macro="" textlink="">
      <xdr:nvSpPr>
        <xdr:cNvPr id="112" name="物件費最小値テキスト"/>
        <xdr:cNvSpPr txBox="1"/>
      </xdr:nvSpPr>
      <xdr:spPr>
        <a:xfrm>
          <a:off x="4686300" y="1006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112706</xdr:rowOff>
    </xdr:from>
    <xdr:to>
      <xdr:col>24</xdr:col>
      <xdr:colOff>152400</xdr:colOff>
      <xdr:row>58</xdr:row>
      <xdr:rowOff>112706</xdr:rowOff>
    </xdr:to>
    <xdr:cxnSp macro="">
      <xdr:nvCxnSpPr>
        <xdr:cNvPr id="113" name="直線コネクタ 112"/>
        <xdr:cNvCxnSpPr/>
      </xdr:nvCxnSpPr>
      <xdr:spPr>
        <a:xfrm>
          <a:off x="4546600" y="10056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69719</xdr:rowOff>
    </xdr:from>
    <xdr:ext cx="690189" cy="259045"/>
    <xdr:sp macro="" textlink="">
      <xdr:nvSpPr>
        <xdr:cNvPr id="114" name="物件費最大値テキスト"/>
        <xdr:cNvSpPr txBox="1"/>
      </xdr:nvSpPr>
      <xdr:spPr>
        <a:xfrm>
          <a:off x="4686300" y="86422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123042</xdr:rowOff>
    </xdr:from>
    <xdr:to>
      <xdr:col>24</xdr:col>
      <xdr:colOff>152400</xdr:colOff>
      <xdr:row>51</xdr:row>
      <xdr:rowOff>123042</xdr:rowOff>
    </xdr:to>
    <xdr:cxnSp macro="">
      <xdr:nvCxnSpPr>
        <xdr:cNvPr id="115" name="直線コネクタ 114"/>
        <xdr:cNvCxnSpPr/>
      </xdr:nvCxnSpPr>
      <xdr:spPr>
        <a:xfrm>
          <a:off x="4546600" y="886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66378</xdr:rowOff>
    </xdr:from>
    <xdr:to>
      <xdr:col>24</xdr:col>
      <xdr:colOff>63500</xdr:colOff>
      <xdr:row>58</xdr:row>
      <xdr:rowOff>72203</xdr:rowOff>
    </xdr:to>
    <xdr:cxnSp macro="">
      <xdr:nvCxnSpPr>
        <xdr:cNvPr id="116" name="直線コネクタ 115"/>
        <xdr:cNvCxnSpPr/>
      </xdr:nvCxnSpPr>
      <xdr:spPr>
        <a:xfrm flipV="1">
          <a:off x="3797300" y="10010478"/>
          <a:ext cx="838200" cy="5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22172</xdr:rowOff>
    </xdr:from>
    <xdr:ext cx="599010" cy="259045"/>
    <xdr:sp macro="" textlink="">
      <xdr:nvSpPr>
        <xdr:cNvPr id="117" name="物件費平均値テキスト"/>
        <xdr:cNvSpPr txBox="1"/>
      </xdr:nvSpPr>
      <xdr:spPr>
        <a:xfrm>
          <a:off x="4686300" y="97948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170745</xdr:rowOff>
    </xdr:from>
    <xdr:to>
      <xdr:col>24</xdr:col>
      <xdr:colOff>114300</xdr:colOff>
      <xdr:row>58</xdr:row>
      <xdr:rowOff>100895</xdr:rowOff>
    </xdr:to>
    <xdr:sp macro="" textlink="">
      <xdr:nvSpPr>
        <xdr:cNvPr id="118" name="フローチャート: 判断 117"/>
        <xdr:cNvSpPr/>
      </xdr:nvSpPr>
      <xdr:spPr>
        <a:xfrm>
          <a:off x="4584700" y="994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72203</xdr:rowOff>
    </xdr:from>
    <xdr:to>
      <xdr:col>19</xdr:col>
      <xdr:colOff>177800</xdr:colOff>
      <xdr:row>58</xdr:row>
      <xdr:rowOff>72677</xdr:rowOff>
    </xdr:to>
    <xdr:cxnSp macro="">
      <xdr:nvCxnSpPr>
        <xdr:cNvPr id="119" name="直線コネクタ 118"/>
        <xdr:cNvCxnSpPr/>
      </xdr:nvCxnSpPr>
      <xdr:spPr>
        <a:xfrm flipV="1">
          <a:off x="2908300" y="10016303"/>
          <a:ext cx="889000" cy="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19851</xdr:rowOff>
    </xdr:from>
    <xdr:to>
      <xdr:col>20</xdr:col>
      <xdr:colOff>38100</xdr:colOff>
      <xdr:row>58</xdr:row>
      <xdr:rowOff>121451</xdr:rowOff>
    </xdr:to>
    <xdr:sp macro="" textlink="">
      <xdr:nvSpPr>
        <xdr:cNvPr id="120" name="フローチャート: 判断 119"/>
        <xdr:cNvSpPr/>
      </xdr:nvSpPr>
      <xdr:spPr>
        <a:xfrm>
          <a:off x="3746500" y="996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137978</xdr:rowOff>
    </xdr:from>
    <xdr:ext cx="599010" cy="259045"/>
    <xdr:sp macro="" textlink="">
      <xdr:nvSpPr>
        <xdr:cNvPr id="121" name="テキスト ボックス 120"/>
        <xdr:cNvSpPr txBox="1"/>
      </xdr:nvSpPr>
      <xdr:spPr>
        <a:xfrm>
          <a:off x="3497795" y="9739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72677</xdr:rowOff>
    </xdr:from>
    <xdr:to>
      <xdr:col>15</xdr:col>
      <xdr:colOff>50800</xdr:colOff>
      <xdr:row>58</xdr:row>
      <xdr:rowOff>85554</xdr:rowOff>
    </xdr:to>
    <xdr:cxnSp macro="">
      <xdr:nvCxnSpPr>
        <xdr:cNvPr id="122" name="直線コネクタ 121"/>
        <xdr:cNvCxnSpPr/>
      </xdr:nvCxnSpPr>
      <xdr:spPr>
        <a:xfrm flipV="1">
          <a:off x="2019300" y="10016777"/>
          <a:ext cx="889000" cy="12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20772</xdr:rowOff>
    </xdr:from>
    <xdr:to>
      <xdr:col>15</xdr:col>
      <xdr:colOff>101600</xdr:colOff>
      <xdr:row>58</xdr:row>
      <xdr:rowOff>122372</xdr:rowOff>
    </xdr:to>
    <xdr:sp macro="" textlink="">
      <xdr:nvSpPr>
        <xdr:cNvPr id="123" name="フローチャート: 判断 122"/>
        <xdr:cNvSpPr/>
      </xdr:nvSpPr>
      <xdr:spPr>
        <a:xfrm>
          <a:off x="2857500" y="996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138899</xdr:rowOff>
    </xdr:from>
    <xdr:ext cx="599010" cy="259045"/>
    <xdr:sp macro="" textlink="">
      <xdr:nvSpPr>
        <xdr:cNvPr id="124" name="テキスト ボックス 123"/>
        <xdr:cNvSpPr txBox="1"/>
      </xdr:nvSpPr>
      <xdr:spPr>
        <a:xfrm>
          <a:off x="2608795" y="9740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82590</xdr:rowOff>
    </xdr:from>
    <xdr:to>
      <xdr:col>10</xdr:col>
      <xdr:colOff>114300</xdr:colOff>
      <xdr:row>58</xdr:row>
      <xdr:rowOff>85554</xdr:rowOff>
    </xdr:to>
    <xdr:cxnSp macro="">
      <xdr:nvCxnSpPr>
        <xdr:cNvPr id="125" name="直線コネクタ 124"/>
        <xdr:cNvCxnSpPr/>
      </xdr:nvCxnSpPr>
      <xdr:spPr>
        <a:xfrm>
          <a:off x="1130300" y="10026690"/>
          <a:ext cx="889000" cy="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27578</xdr:rowOff>
    </xdr:from>
    <xdr:to>
      <xdr:col>10</xdr:col>
      <xdr:colOff>165100</xdr:colOff>
      <xdr:row>58</xdr:row>
      <xdr:rowOff>129178</xdr:rowOff>
    </xdr:to>
    <xdr:sp macro="" textlink="">
      <xdr:nvSpPr>
        <xdr:cNvPr id="126" name="フローチャート: 判断 125"/>
        <xdr:cNvSpPr/>
      </xdr:nvSpPr>
      <xdr:spPr>
        <a:xfrm>
          <a:off x="1968500" y="997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145705</xdr:rowOff>
    </xdr:from>
    <xdr:ext cx="599010" cy="259045"/>
    <xdr:sp macro="" textlink="">
      <xdr:nvSpPr>
        <xdr:cNvPr id="127" name="テキスト ボックス 126"/>
        <xdr:cNvSpPr txBox="1"/>
      </xdr:nvSpPr>
      <xdr:spPr>
        <a:xfrm>
          <a:off x="1719795" y="9746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29545</xdr:rowOff>
    </xdr:from>
    <xdr:to>
      <xdr:col>6</xdr:col>
      <xdr:colOff>38100</xdr:colOff>
      <xdr:row>58</xdr:row>
      <xdr:rowOff>131145</xdr:rowOff>
    </xdr:to>
    <xdr:sp macro="" textlink="">
      <xdr:nvSpPr>
        <xdr:cNvPr id="128" name="フローチャート: 判断 127"/>
        <xdr:cNvSpPr/>
      </xdr:nvSpPr>
      <xdr:spPr>
        <a:xfrm>
          <a:off x="1079500" y="9973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147672</xdr:rowOff>
    </xdr:from>
    <xdr:ext cx="599010" cy="259045"/>
    <xdr:sp macro="" textlink="">
      <xdr:nvSpPr>
        <xdr:cNvPr id="129" name="テキスト ボックス 128"/>
        <xdr:cNvSpPr txBox="1"/>
      </xdr:nvSpPr>
      <xdr:spPr>
        <a:xfrm>
          <a:off x="830795" y="9748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15578</xdr:rowOff>
    </xdr:from>
    <xdr:to>
      <xdr:col>24</xdr:col>
      <xdr:colOff>114300</xdr:colOff>
      <xdr:row>58</xdr:row>
      <xdr:rowOff>117178</xdr:rowOff>
    </xdr:to>
    <xdr:sp macro="" textlink="">
      <xdr:nvSpPr>
        <xdr:cNvPr id="135" name="楕円 134"/>
        <xdr:cNvSpPr/>
      </xdr:nvSpPr>
      <xdr:spPr>
        <a:xfrm>
          <a:off x="4584700" y="995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149172</xdr:rowOff>
    </xdr:from>
    <xdr:ext cx="599010" cy="259045"/>
    <xdr:sp macro="" textlink="">
      <xdr:nvSpPr>
        <xdr:cNvPr id="136" name="物件費該当値テキスト"/>
        <xdr:cNvSpPr txBox="1"/>
      </xdr:nvSpPr>
      <xdr:spPr>
        <a:xfrm>
          <a:off x="4686300" y="9921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21403</xdr:rowOff>
    </xdr:from>
    <xdr:to>
      <xdr:col>20</xdr:col>
      <xdr:colOff>38100</xdr:colOff>
      <xdr:row>58</xdr:row>
      <xdr:rowOff>123003</xdr:rowOff>
    </xdr:to>
    <xdr:sp macro="" textlink="">
      <xdr:nvSpPr>
        <xdr:cNvPr id="137" name="楕円 136"/>
        <xdr:cNvSpPr/>
      </xdr:nvSpPr>
      <xdr:spPr>
        <a:xfrm>
          <a:off x="3746500" y="996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114130</xdr:rowOff>
    </xdr:from>
    <xdr:ext cx="599010" cy="259045"/>
    <xdr:sp macro="" textlink="">
      <xdr:nvSpPr>
        <xdr:cNvPr id="138" name="テキスト ボックス 137"/>
        <xdr:cNvSpPr txBox="1"/>
      </xdr:nvSpPr>
      <xdr:spPr>
        <a:xfrm>
          <a:off x="3497795" y="10058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21877</xdr:rowOff>
    </xdr:from>
    <xdr:to>
      <xdr:col>15</xdr:col>
      <xdr:colOff>101600</xdr:colOff>
      <xdr:row>58</xdr:row>
      <xdr:rowOff>123477</xdr:rowOff>
    </xdr:to>
    <xdr:sp macro="" textlink="">
      <xdr:nvSpPr>
        <xdr:cNvPr id="139" name="楕円 138"/>
        <xdr:cNvSpPr/>
      </xdr:nvSpPr>
      <xdr:spPr>
        <a:xfrm>
          <a:off x="2857500" y="996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114604</xdr:rowOff>
    </xdr:from>
    <xdr:ext cx="599010" cy="259045"/>
    <xdr:sp macro="" textlink="">
      <xdr:nvSpPr>
        <xdr:cNvPr id="140" name="テキスト ボックス 139"/>
        <xdr:cNvSpPr txBox="1"/>
      </xdr:nvSpPr>
      <xdr:spPr>
        <a:xfrm>
          <a:off x="2608795" y="10058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34754</xdr:rowOff>
    </xdr:from>
    <xdr:to>
      <xdr:col>10</xdr:col>
      <xdr:colOff>165100</xdr:colOff>
      <xdr:row>58</xdr:row>
      <xdr:rowOff>136354</xdr:rowOff>
    </xdr:to>
    <xdr:sp macro="" textlink="">
      <xdr:nvSpPr>
        <xdr:cNvPr id="141" name="楕円 140"/>
        <xdr:cNvSpPr/>
      </xdr:nvSpPr>
      <xdr:spPr>
        <a:xfrm>
          <a:off x="1968500" y="997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127481</xdr:rowOff>
    </xdr:from>
    <xdr:ext cx="599010" cy="259045"/>
    <xdr:sp macro="" textlink="">
      <xdr:nvSpPr>
        <xdr:cNvPr id="142" name="テキスト ボックス 141"/>
        <xdr:cNvSpPr txBox="1"/>
      </xdr:nvSpPr>
      <xdr:spPr>
        <a:xfrm>
          <a:off x="1719795" y="10071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31790</xdr:rowOff>
    </xdr:from>
    <xdr:to>
      <xdr:col>6</xdr:col>
      <xdr:colOff>38100</xdr:colOff>
      <xdr:row>58</xdr:row>
      <xdr:rowOff>133390</xdr:rowOff>
    </xdr:to>
    <xdr:sp macro="" textlink="">
      <xdr:nvSpPr>
        <xdr:cNvPr id="143" name="楕円 142"/>
        <xdr:cNvSpPr/>
      </xdr:nvSpPr>
      <xdr:spPr>
        <a:xfrm>
          <a:off x="1079500" y="997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124517</xdr:rowOff>
    </xdr:from>
    <xdr:ext cx="599010" cy="259045"/>
    <xdr:sp macro="" textlink="">
      <xdr:nvSpPr>
        <xdr:cNvPr id="144" name="テキスト ボックス 143"/>
        <xdr:cNvSpPr txBox="1"/>
      </xdr:nvSpPr>
      <xdr:spPr>
        <a:xfrm>
          <a:off x="830795" y="10068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21075</xdr:rowOff>
    </xdr:from>
    <xdr:to>
      <xdr:col>24</xdr:col>
      <xdr:colOff>62865</xdr:colOff>
      <xdr:row>79</xdr:row>
      <xdr:rowOff>32238</xdr:rowOff>
    </xdr:to>
    <xdr:cxnSp macro="">
      <xdr:nvCxnSpPr>
        <xdr:cNvPr id="168" name="直線コネクタ 167"/>
        <xdr:cNvCxnSpPr/>
      </xdr:nvCxnSpPr>
      <xdr:spPr>
        <a:xfrm flipV="1">
          <a:off x="4633595" y="12022575"/>
          <a:ext cx="1270" cy="1554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36065</xdr:rowOff>
    </xdr:from>
    <xdr:ext cx="378565" cy="259045"/>
    <xdr:sp macro="" textlink="">
      <xdr:nvSpPr>
        <xdr:cNvPr id="169" name="維持補修費最小値テキスト"/>
        <xdr:cNvSpPr txBox="1"/>
      </xdr:nvSpPr>
      <xdr:spPr>
        <a:xfrm>
          <a:off x="4686300" y="135806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32238</xdr:rowOff>
    </xdr:from>
    <xdr:to>
      <xdr:col>24</xdr:col>
      <xdr:colOff>152400</xdr:colOff>
      <xdr:row>79</xdr:row>
      <xdr:rowOff>32238</xdr:rowOff>
    </xdr:to>
    <xdr:cxnSp macro="">
      <xdr:nvCxnSpPr>
        <xdr:cNvPr id="170" name="直線コネクタ 169"/>
        <xdr:cNvCxnSpPr/>
      </xdr:nvCxnSpPr>
      <xdr:spPr>
        <a:xfrm>
          <a:off x="4546600" y="1357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139202</xdr:rowOff>
    </xdr:from>
    <xdr:ext cx="534377" cy="259045"/>
    <xdr:sp macro="" textlink="">
      <xdr:nvSpPr>
        <xdr:cNvPr id="171" name="維持補修費最大値テキスト"/>
        <xdr:cNvSpPr txBox="1"/>
      </xdr:nvSpPr>
      <xdr:spPr>
        <a:xfrm>
          <a:off x="4686300" y="1179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21075</xdr:rowOff>
    </xdr:from>
    <xdr:to>
      <xdr:col>24</xdr:col>
      <xdr:colOff>152400</xdr:colOff>
      <xdr:row>70</xdr:row>
      <xdr:rowOff>21075</xdr:rowOff>
    </xdr:to>
    <xdr:cxnSp macro="">
      <xdr:nvCxnSpPr>
        <xdr:cNvPr id="172" name="直線コネクタ 171"/>
        <xdr:cNvCxnSpPr/>
      </xdr:nvCxnSpPr>
      <xdr:spPr>
        <a:xfrm>
          <a:off x="4546600" y="12022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88798</xdr:rowOff>
    </xdr:from>
    <xdr:to>
      <xdr:col>24</xdr:col>
      <xdr:colOff>63500</xdr:colOff>
      <xdr:row>78</xdr:row>
      <xdr:rowOff>69235</xdr:rowOff>
    </xdr:to>
    <xdr:cxnSp macro="">
      <xdr:nvCxnSpPr>
        <xdr:cNvPr id="173" name="直線コネクタ 172"/>
        <xdr:cNvCxnSpPr/>
      </xdr:nvCxnSpPr>
      <xdr:spPr>
        <a:xfrm flipV="1">
          <a:off x="3797300" y="13290448"/>
          <a:ext cx="838200" cy="15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24713</xdr:rowOff>
    </xdr:from>
    <xdr:ext cx="534377" cy="259045"/>
    <xdr:sp macro="" textlink="">
      <xdr:nvSpPr>
        <xdr:cNvPr id="174" name="維持補修費平均値テキスト"/>
        <xdr:cNvSpPr txBox="1"/>
      </xdr:nvSpPr>
      <xdr:spPr>
        <a:xfrm>
          <a:off x="4686300" y="13226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46286</xdr:rowOff>
    </xdr:from>
    <xdr:to>
      <xdr:col>24</xdr:col>
      <xdr:colOff>114300</xdr:colOff>
      <xdr:row>77</xdr:row>
      <xdr:rowOff>147886</xdr:rowOff>
    </xdr:to>
    <xdr:sp macro="" textlink="">
      <xdr:nvSpPr>
        <xdr:cNvPr id="175" name="フローチャート: 判断 174"/>
        <xdr:cNvSpPr/>
      </xdr:nvSpPr>
      <xdr:spPr>
        <a:xfrm>
          <a:off x="4584700" y="1324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41763</xdr:rowOff>
    </xdr:from>
    <xdr:to>
      <xdr:col>19</xdr:col>
      <xdr:colOff>177800</xdr:colOff>
      <xdr:row>78</xdr:row>
      <xdr:rowOff>69235</xdr:rowOff>
    </xdr:to>
    <xdr:cxnSp macro="">
      <xdr:nvCxnSpPr>
        <xdr:cNvPr id="176" name="直線コネクタ 175"/>
        <xdr:cNvCxnSpPr/>
      </xdr:nvCxnSpPr>
      <xdr:spPr>
        <a:xfrm>
          <a:off x="2908300" y="13414863"/>
          <a:ext cx="889000" cy="2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94386</xdr:rowOff>
    </xdr:from>
    <xdr:to>
      <xdr:col>20</xdr:col>
      <xdr:colOff>38100</xdr:colOff>
      <xdr:row>78</xdr:row>
      <xdr:rowOff>24536</xdr:rowOff>
    </xdr:to>
    <xdr:sp macro="" textlink="">
      <xdr:nvSpPr>
        <xdr:cNvPr id="177" name="フローチャート: 判断 176"/>
        <xdr:cNvSpPr/>
      </xdr:nvSpPr>
      <xdr:spPr>
        <a:xfrm>
          <a:off x="37465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41063</xdr:rowOff>
    </xdr:from>
    <xdr:ext cx="534377" cy="259045"/>
    <xdr:sp macro="" textlink="">
      <xdr:nvSpPr>
        <xdr:cNvPr id="178" name="テキスト ボックス 177"/>
        <xdr:cNvSpPr txBox="1"/>
      </xdr:nvSpPr>
      <xdr:spPr>
        <a:xfrm>
          <a:off x="3530111" y="13071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30905</xdr:rowOff>
    </xdr:from>
    <xdr:to>
      <xdr:col>15</xdr:col>
      <xdr:colOff>50800</xdr:colOff>
      <xdr:row>78</xdr:row>
      <xdr:rowOff>41763</xdr:rowOff>
    </xdr:to>
    <xdr:cxnSp macro="">
      <xdr:nvCxnSpPr>
        <xdr:cNvPr id="179" name="直線コネクタ 178"/>
        <xdr:cNvCxnSpPr/>
      </xdr:nvCxnSpPr>
      <xdr:spPr>
        <a:xfrm>
          <a:off x="2019300" y="13404005"/>
          <a:ext cx="8890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110350</xdr:rowOff>
    </xdr:from>
    <xdr:to>
      <xdr:col>15</xdr:col>
      <xdr:colOff>101600</xdr:colOff>
      <xdr:row>78</xdr:row>
      <xdr:rowOff>40500</xdr:rowOff>
    </xdr:to>
    <xdr:sp macro="" textlink="">
      <xdr:nvSpPr>
        <xdr:cNvPr id="180" name="フローチャート: 判断 179"/>
        <xdr:cNvSpPr/>
      </xdr:nvSpPr>
      <xdr:spPr>
        <a:xfrm>
          <a:off x="2857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57027</xdr:rowOff>
    </xdr:from>
    <xdr:ext cx="534377" cy="259045"/>
    <xdr:sp macro="" textlink="">
      <xdr:nvSpPr>
        <xdr:cNvPr id="181" name="テキスト ボックス 180"/>
        <xdr:cNvSpPr txBox="1"/>
      </xdr:nvSpPr>
      <xdr:spPr>
        <a:xfrm>
          <a:off x="2641111" y="1308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130290</xdr:rowOff>
    </xdr:from>
    <xdr:to>
      <xdr:col>10</xdr:col>
      <xdr:colOff>114300</xdr:colOff>
      <xdr:row>78</xdr:row>
      <xdr:rowOff>30905</xdr:rowOff>
    </xdr:to>
    <xdr:cxnSp macro="">
      <xdr:nvCxnSpPr>
        <xdr:cNvPr id="182" name="直線コネクタ 181"/>
        <xdr:cNvCxnSpPr/>
      </xdr:nvCxnSpPr>
      <xdr:spPr>
        <a:xfrm>
          <a:off x="1130300" y="13331940"/>
          <a:ext cx="889000" cy="7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116027</xdr:rowOff>
    </xdr:from>
    <xdr:to>
      <xdr:col>10</xdr:col>
      <xdr:colOff>165100</xdr:colOff>
      <xdr:row>78</xdr:row>
      <xdr:rowOff>46177</xdr:rowOff>
    </xdr:to>
    <xdr:sp macro="" textlink="">
      <xdr:nvSpPr>
        <xdr:cNvPr id="183" name="フローチャート: 判断 182"/>
        <xdr:cNvSpPr/>
      </xdr:nvSpPr>
      <xdr:spPr>
        <a:xfrm>
          <a:off x="1968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62704</xdr:rowOff>
    </xdr:from>
    <xdr:ext cx="534377" cy="259045"/>
    <xdr:sp macro="" textlink="">
      <xdr:nvSpPr>
        <xdr:cNvPr id="184" name="テキスト ボックス 183"/>
        <xdr:cNvSpPr txBox="1"/>
      </xdr:nvSpPr>
      <xdr:spPr>
        <a:xfrm>
          <a:off x="1752111" y="130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140773</xdr:rowOff>
    </xdr:from>
    <xdr:to>
      <xdr:col>6</xdr:col>
      <xdr:colOff>38100</xdr:colOff>
      <xdr:row>78</xdr:row>
      <xdr:rowOff>70923</xdr:rowOff>
    </xdr:to>
    <xdr:sp macro="" textlink="">
      <xdr:nvSpPr>
        <xdr:cNvPr id="185" name="フローチャート: 判断 184"/>
        <xdr:cNvSpPr/>
      </xdr:nvSpPr>
      <xdr:spPr>
        <a:xfrm>
          <a:off x="1079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62050</xdr:rowOff>
    </xdr:from>
    <xdr:ext cx="534377" cy="259045"/>
    <xdr:sp macro="" textlink="">
      <xdr:nvSpPr>
        <xdr:cNvPr id="186" name="テキスト ボックス 185"/>
        <xdr:cNvSpPr txBox="1"/>
      </xdr:nvSpPr>
      <xdr:spPr>
        <a:xfrm>
          <a:off x="863111" y="1343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37998</xdr:rowOff>
    </xdr:from>
    <xdr:to>
      <xdr:col>24</xdr:col>
      <xdr:colOff>114300</xdr:colOff>
      <xdr:row>77</xdr:row>
      <xdr:rowOff>139598</xdr:rowOff>
    </xdr:to>
    <xdr:sp macro="" textlink="">
      <xdr:nvSpPr>
        <xdr:cNvPr id="192" name="楕円 191"/>
        <xdr:cNvSpPr/>
      </xdr:nvSpPr>
      <xdr:spPr>
        <a:xfrm>
          <a:off x="4584700" y="13239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60875</xdr:rowOff>
    </xdr:from>
    <xdr:ext cx="534377" cy="259045"/>
    <xdr:sp macro="" textlink="">
      <xdr:nvSpPr>
        <xdr:cNvPr id="193" name="維持補修費該当値テキスト"/>
        <xdr:cNvSpPr txBox="1"/>
      </xdr:nvSpPr>
      <xdr:spPr>
        <a:xfrm>
          <a:off x="4686300" y="13091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18435</xdr:rowOff>
    </xdr:from>
    <xdr:to>
      <xdr:col>20</xdr:col>
      <xdr:colOff>38100</xdr:colOff>
      <xdr:row>78</xdr:row>
      <xdr:rowOff>120035</xdr:rowOff>
    </xdr:to>
    <xdr:sp macro="" textlink="">
      <xdr:nvSpPr>
        <xdr:cNvPr id="194" name="楕円 193"/>
        <xdr:cNvSpPr/>
      </xdr:nvSpPr>
      <xdr:spPr>
        <a:xfrm>
          <a:off x="3746500" y="1339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111162</xdr:rowOff>
    </xdr:from>
    <xdr:ext cx="469744" cy="259045"/>
    <xdr:sp macro="" textlink="">
      <xdr:nvSpPr>
        <xdr:cNvPr id="195" name="テキスト ボックス 194"/>
        <xdr:cNvSpPr txBox="1"/>
      </xdr:nvSpPr>
      <xdr:spPr>
        <a:xfrm>
          <a:off x="3562428" y="13484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162413</xdr:rowOff>
    </xdr:from>
    <xdr:to>
      <xdr:col>15</xdr:col>
      <xdr:colOff>101600</xdr:colOff>
      <xdr:row>78</xdr:row>
      <xdr:rowOff>92563</xdr:rowOff>
    </xdr:to>
    <xdr:sp macro="" textlink="">
      <xdr:nvSpPr>
        <xdr:cNvPr id="196" name="楕円 195"/>
        <xdr:cNvSpPr/>
      </xdr:nvSpPr>
      <xdr:spPr>
        <a:xfrm>
          <a:off x="2857500" y="1336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83690</xdr:rowOff>
    </xdr:from>
    <xdr:ext cx="469744" cy="259045"/>
    <xdr:sp macro="" textlink="">
      <xdr:nvSpPr>
        <xdr:cNvPr id="197" name="テキスト ボックス 196"/>
        <xdr:cNvSpPr txBox="1"/>
      </xdr:nvSpPr>
      <xdr:spPr>
        <a:xfrm>
          <a:off x="2673428" y="1345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151555</xdr:rowOff>
    </xdr:from>
    <xdr:to>
      <xdr:col>10</xdr:col>
      <xdr:colOff>165100</xdr:colOff>
      <xdr:row>78</xdr:row>
      <xdr:rowOff>81705</xdr:rowOff>
    </xdr:to>
    <xdr:sp macro="" textlink="">
      <xdr:nvSpPr>
        <xdr:cNvPr id="198" name="楕円 197"/>
        <xdr:cNvSpPr/>
      </xdr:nvSpPr>
      <xdr:spPr>
        <a:xfrm>
          <a:off x="1968500" y="1335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72832</xdr:rowOff>
    </xdr:from>
    <xdr:ext cx="469744" cy="259045"/>
    <xdr:sp macro="" textlink="">
      <xdr:nvSpPr>
        <xdr:cNvPr id="199" name="テキスト ボックス 198"/>
        <xdr:cNvSpPr txBox="1"/>
      </xdr:nvSpPr>
      <xdr:spPr>
        <a:xfrm>
          <a:off x="1784428" y="13445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79490</xdr:rowOff>
    </xdr:from>
    <xdr:to>
      <xdr:col>6</xdr:col>
      <xdr:colOff>38100</xdr:colOff>
      <xdr:row>78</xdr:row>
      <xdr:rowOff>9640</xdr:rowOff>
    </xdr:to>
    <xdr:sp macro="" textlink="">
      <xdr:nvSpPr>
        <xdr:cNvPr id="200" name="楕円 199"/>
        <xdr:cNvSpPr/>
      </xdr:nvSpPr>
      <xdr:spPr>
        <a:xfrm>
          <a:off x="1079500" y="1328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26167</xdr:rowOff>
    </xdr:from>
    <xdr:ext cx="534377" cy="259045"/>
    <xdr:sp macro="" textlink="">
      <xdr:nvSpPr>
        <xdr:cNvPr id="201" name="テキスト ボックス 200"/>
        <xdr:cNvSpPr txBox="1"/>
      </xdr:nvSpPr>
      <xdr:spPr>
        <a:xfrm>
          <a:off x="863111" y="1305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75006</xdr:rowOff>
    </xdr:from>
    <xdr:to>
      <xdr:col>24</xdr:col>
      <xdr:colOff>62865</xdr:colOff>
      <xdr:row>99</xdr:row>
      <xdr:rowOff>35252</xdr:rowOff>
    </xdr:to>
    <xdr:cxnSp macro="">
      <xdr:nvCxnSpPr>
        <xdr:cNvPr id="226" name="直線コネクタ 225"/>
        <xdr:cNvCxnSpPr/>
      </xdr:nvCxnSpPr>
      <xdr:spPr>
        <a:xfrm flipV="1">
          <a:off x="4633595" y="15676956"/>
          <a:ext cx="1270" cy="1331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39079</xdr:rowOff>
    </xdr:from>
    <xdr:ext cx="534377" cy="259045"/>
    <xdr:sp macro="" textlink="">
      <xdr:nvSpPr>
        <xdr:cNvPr id="227" name="扶助費最小値テキスト"/>
        <xdr:cNvSpPr txBox="1"/>
      </xdr:nvSpPr>
      <xdr:spPr>
        <a:xfrm>
          <a:off x="4686300" y="1701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35252</xdr:rowOff>
    </xdr:from>
    <xdr:to>
      <xdr:col>24</xdr:col>
      <xdr:colOff>152400</xdr:colOff>
      <xdr:row>99</xdr:row>
      <xdr:rowOff>35252</xdr:rowOff>
    </xdr:to>
    <xdr:cxnSp macro="">
      <xdr:nvCxnSpPr>
        <xdr:cNvPr id="228" name="直線コネクタ 227"/>
        <xdr:cNvCxnSpPr/>
      </xdr:nvCxnSpPr>
      <xdr:spPr>
        <a:xfrm>
          <a:off x="4546600" y="1700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21683</xdr:rowOff>
    </xdr:from>
    <xdr:ext cx="599010" cy="259045"/>
    <xdr:sp macro="" textlink="">
      <xdr:nvSpPr>
        <xdr:cNvPr id="229" name="扶助費最大値テキスト"/>
        <xdr:cNvSpPr txBox="1"/>
      </xdr:nvSpPr>
      <xdr:spPr>
        <a:xfrm>
          <a:off x="4686300" y="1545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75006</xdr:rowOff>
    </xdr:from>
    <xdr:to>
      <xdr:col>24</xdr:col>
      <xdr:colOff>152400</xdr:colOff>
      <xdr:row>91</xdr:row>
      <xdr:rowOff>75006</xdr:rowOff>
    </xdr:to>
    <xdr:cxnSp macro="">
      <xdr:nvCxnSpPr>
        <xdr:cNvPr id="230" name="直線コネクタ 229"/>
        <xdr:cNvCxnSpPr/>
      </xdr:nvCxnSpPr>
      <xdr:spPr>
        <a:xfrm>
          <a:off x="4546600" y="15676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133696</xdr:rowOff>
    </xdr:from>
    <xdr:to>
      <xdr:col>24</xdr:col>
      <xdr:colOff>63500</xdr:colOff>
      <xdr:row>96</xdr:row>
      <xdr:rowOff>152333</xdr:rowOff>
    </xdr:to>
    <xdr:cxnSp macro="">
      <xdr:nvCxnSpPr>
        <xdr:cNvPr id="231" name="直線コネクタ 230"/>
        <xdr:cNvCxnSpPr/>
      </xdr:nvCxnSpPr>
      <xdr:spPr>
        <a:xfrm flipV="1">
          <a:off x="3797300" y="16592896"/>
          <a:ext cx="838200" cy="18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154142</xdr:rowOff>
    </xdr:from>
    <xdr:ext cx="534377" cy="259045"/>
    <xdr:sp macro="" textlink="">
      <xdr:nvSpPr>
        <xdr:cNvPr id="232" name="扶助費平均値テキスト"/>
        <xdr:cNvSpPr txBox="1"/>
      </xdr:nvSpPr>
      <xdr:spPr>
        <a:xfrm>
          <a:off x="4686300" y="16613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4265</xdr:rowOff>
    </xdr:from>
    <xdr:to>
      <xdr:col>24</xdr:col>
      <xdr:colOff>114300</xdr:colOff>
      <xdr:row>97</xdr:row>
      <xdr:rowOff>105865</xdr:rowOff>
    </xdr:to>
    <xdr:sp macro="" textlink="">
      <xdr:nvSpPr>
        <xdr:cNvPr id="233" name="フローチャート: 判断 232"/>
        <xdr:cNvSpPr/>
      </xdr:nvSpPr>
      <xdr:spPr>
        <a:xfrm>
          <a:off x="4584700" y="1663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152333</xdr:rowOff>
    </xdr:from>
    <xdr:to>
      <xdr:col>19</xdr:col>
      <xdr:colOff>177800</xdr:colOff>
      <xdr:row>97</xdr:row>
      <xdr:rowOff>41439</xdr:rowOff>
    </xdr:to>
    <xdr:cxnSp macro="">
      <xdr:nvCxnSpPr>
        <xdr:cNvPr id="234" name="直線コネクタ 233"/>
        <xdr:cNvCxnSpPr/>
      </xdr:nvCxnSpPr>
      <xdr:spPr>
        <a:xfrm flipV="1">
          <a:off x="2908300" y="16611533"/>
          <a:ext cx="889000" cy="60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47561</xdr:rowOff>
    </xdr:from>
    <xdr:to>
      <xdr:col>20</xdr:col>
      <xdr:colOff>38100</xdr:colOff>
      <xdr:row>97</xdr:row>
      <xdr:rowOff>149161</xdr:rowOff>
    </xdr:to>
    <xdr:sp macro="" textlink="">
      <xdr:nvSpPr>
        <xdr:cNvPr id="235" name="フローチャート: 判断 234"/>
        <xdr:cNvSpPr/>
      </xdr:nvSpPr>
      <xdr:spPr>
        <a:xfrm>
          <a:off x="3746500" y="1667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140288</xdr:rowOff>
    </xdr:from>
    <xdr:ext cx="534377" cy="259045"/>
    <xdr:sp macro="" textlink="">
      <xdr:nvSpPr>
        <xdr:cNvPr id="236" name="テキスト ボックス 235"/>
        <xdr:cNvSpPr txBox="1"/>
      </xdr:nvSpPr>
      <xdr:spPr>
        <a:xfrm>
          <a:off x="3530111" y="1677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62761</xdr:rowOff>
    </xdr:from>
    <xdr:to>
      <xdr:col>15</xdr:col>
      <xdr:colOff>50800</xdr:colOff>
      <xdr:row>97</xdr:row>
      <xdr:rowOff>41439</xdr:rowOff>
    </xdr:to>
    <xdr:cxnSp macro="">
      <xdr:nvCxnSpPr>
        <xdr:cNvPr id="237" name="直線コネクタ 236"/>
        <xdr:cNvCxnSpPr/>
      </xdr:nvCxnSpPr>
      <xdr:spPr>
        <a:xfrm>
          <a:off x="2019300" y="16521961"/>
          <a:ext cx="889000" cy="150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88054</xdr:rowOff>
    </xdr:from>
    <xdr:to>
      <xdr:col>15</xdr:col>
      <xdr:colOff>101600</xdr:colOff>
      <xdr:row>98</xdr:row>
      <xdr:rowOff>18204</xdr:rowOff>
    </xdr:to>
    <xdr:sp macro="" textlink="">
      <xdr:nvSpPr>
        <xdr:cNvPr id="238" name="フローチャート: 判断 237"/>
        <xdr:cNvSpPr/>
      </xdr:nvSpPr>
      <xdr:spPr>
        <a:xfrm>
          <a:off x="2857500" y="167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9331</xdr:rowOff>
    </xdr:from>
    <xdr:ext cx="534377" cy="259045"/>
    <xdr:sp macro="" textlink="">
      <xdr:nvSpPr>
        <xdr:cNvPr id="239" name="テキスト ボックス 238"/>
        <xdr:cNvSpPr txBox="1"/>
      </xdr:nvSpPr>
      <xdr:spPr>
        <a:xfrm>
          <a:off x="2641111" y="1681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62761</xdr:rowOff>
    </xdr:from>
    <xdr:to>
      <xdr:col>10</xdr:col>
      <xdr:colOff>114300</xdr:colOff>
      <xdr:row>98</xdr:row>
      <xdr:rowOff>1381</xdr:rowOff>
    </xdr:to>
    <xdr:cxnSp macro="">
      <xdr:nvCxnSpPr>
        <xdr:cNvPr id="240" name="直線コネクタ 239"/>
        <xdr:cNvCxnSpPr/>
      </xdr:nvCxnSpPr>
      <xdr:spPr>
        <a:xfrm flipV="1">
          <a:off x="1130300" y="16521961"/>
          <a:ext cx="889000" cy="281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169032</xdr:rowOff>
    </xdr:from>
    <xdr:to>
      <xdr:col>10</xdr:col>
      <xdr:colOff>165100</xdr:colOff>
      <xdr:row>97</xdr:row>
      <xdr:rowOff>99182</xdr:rowOff>
    </xdr:to>
    <xdr:sp macro="" textlink="">
      <xdr:nvSpPr>
        <xdr:cNvPr id="241" name="フローチャート: 判断 240"/>
        <xdr:cNvSpPr/>
      </xdr:nvSpPr>
      <xdr:spPr>
        <a:xfrm>
          <a:off x="1968500" y="1662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90309</xdr:rowOff>
    </xdr:from>
    <xdr:ext cx="534377" cy="259045"/>
    <xdr:sp macro="" textlink="">
      <xdr:nvSpPr>
        <xdr:cNvPr id="242" name="テキスト ボックス 241"/>
        <xdr:cNvSpPr txBox="1"/>
      </xdr:nvSpPr>
      <xdr:spPr>
        <a:xfrm>
          <a:off x="1752111" y="16720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11221</xdr:rowOff>
    </xdr:from>
    <xdr:to>
      <xdr:col>6</xdr:col>
      <xdr:colOff>38100</xdr:colOff>
      <xdr:row>98</xdr:row>
      <xdr:rowOff>112821</xdr:rowOff>
    </xdr:to>
    <xdr:sp macro="" textlink="">
      <xdr:nvSpPr>
        <xdr:cNvPr id="243" name="フローチャート: 判断 242"/>
        <xdr:cNvSpPr/>
      </xdr:nvSpPr>
      <xdr:spPr>
        <a:xfrm>
          <a:off x="1079500" y="1681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103948</xdr:rowOff>
    </xdr:from>
    <xdr:ext cx="534377" cy="259045"/>
    <xdr:sp macro="" textlink="">
      <xdr:nvSpPr>
        <xdr:cNvPr id="244" name="テキスト ボックス 243"/>
        <xdr:cNvSpPr txBox="1"/>
      </xdr:nvSpPr>
      <xdr:spPr>
        <a:xfrm>
          <a:off x="863111" y="1690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82896</xdr:rowOff>
    </xdr:from>
    <xdr:to>
      <xdr:col>24</xdr:col>
      <xdr:colOff>114300</xdr:colOff>
      <xdr:row>97</xdr:row>
      <xdr:rowOff>13046</xdr:rowOff>
    </xdr:to>
    <xdr:sp macro="" textlink="">
      <xdr:nvSpPr>
        <xdr:cNvPr id="250" name="楕円 249"/>
        <xdr:cNvSpPr/>
      </xdr:nvSpPr>
      <xdr:spPr>
        <a:xfrm>
          <a:off x="4584700" y="1654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105773</xdr:rowOff>
    </xdr:from>
    <xdr:ext cx="599010" cy="259045"/>
    <xdr:sp macro="" textlink="">
      <xdr:nvSpPr>
        <xdr:cNvPr id="251" name="扶助費該当値テキスト"/>
        <xdr:cNvSpPr txBox="1"/>
      </xdr:nvSpPr>
      <xdr:spPr>
        <a:xfrm>
          <a:off x="4686300" y="16393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101533</xdr:rowOff>
    </xdr:from>
    <xdr:to>
      <xdr:col>20</xdr:col>
      <xdr:colOff>38100</xdr:colOff>
      <xdr:row>97</xdr:row>
      <xdr:rowOff>31683</xdr:rowOff>
    </xdr:to>
    <xdr:sp macro="" textlink="">
      <xdr:nvSpPr>
        <xdr:cNvPr id="252" name="楕円 251"/>
        <xdr:cNvSpPr/>
      </xdr:nvSpPr>
      <xdr:spPr>
        <a:xfrm>
          <a:off x="3746500" y="1656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48210</xdr:rowOff>
    </xdr:from>
    <xdr:ext cx="599010" cy="259045"/>
    <xdr:sp macro="" textlink="">
      <xdr:nvSpPr>
        <xdr:cNvPr id="253" name="テキスト ボックス 252"/>
        <xdr:cNvSpPr txBox="1"/>
      </xdr:nvSpPr>
      <xdr:spPr>
        <a:xfrm>
          <a:off x="3497795" y="16335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162089</xdr:rowOff>
    </xdr:from>
    <xdr:to>
      <xdr:col>15</xdr:col>
      <xdr:colOff>101600</xdr:colOff>
      <xdr:row>97</xdr:row>
      <xdr:rowOff>92239</xdr:rowOff>
    </xdr:to>
    <xdr:sp macro="" textlink="">
      <xdr:nvSpPr>
        <xdr:cNvPr id="254" name="楕円 253"/>
        <xdr:cNvSpPr/>
      </xdr:nvSpPr>
      <xdr:spPr>
        <a:xfrm>
          <a:off x="2857500" y="16621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108766</xdr:rowOff>
    </xdr:from>
    <xdr:ext cx="534377" cy="259045"/>
    <xdr:sp macro="" textlink="">
      <xdr:nvSpPr>
        <xdr:cNvPr id="255" name="テキスト ボックス 254"/>
        <xdr:cNvSpPr txBox="1"/>
      </xdr:nvSpPr>
      <xdr:spPr>
        <a:xfrm>
          <a:off x="2641111" y="16396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11961</xdr:rowOff>
    </xdr:from>
    <xdr:to>
      <xdr:col>10</xdr:col>
      <xdr:colOff>165100</xdr:colOff>
      <xdr:row>96</xdr:row>
      <xdr:rowOff>113561</xdr:rowOff>
    </xdr:to>
    <xdr:sp macro="" textlink="">
      <xdr:nvSpPr>
        <xdr:cNvPr id="256" name="楕円 255"/>
        <xdr:cNvSpPr/>
      </xdr:nvSpPr>
      <xdr:spPr>
        <a:xfrm>
          <a:off x="1968500" y="1647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130088</xdr:rowOff>
    </xdr:from>
    <xdr:ext cx="599010" cy="259045"/>
    <xdr:sp macro="" textlink="">
      <xdr:nvSpPr>
        <xdr:cNvPr id="257" name="テキスト ボックス 256"/>
        <xdr:cNvSpPr txBox="1"/>
      </xdr:nvSpPr>
      <xdr:spPr>
        <a:xfrm>
          <a:off x="1719795" y="16246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122031</xdr:rowOff>
    </xdr:from>
    <xdr:to>
      <xdr:col>6</xdr:col>
      <xdr:colOff>38100</xdr:colOff>
      <xdr:row>98</xdr:row>
      <xdr:rowOff>52181</xdr:rowOff>
    </xdr:to>
    <xdr:sp macro="" textlink="">
      <xdr:nvSpPr>
        <xdr:cNvPr id="258" name="楕円 257"/>
        <xdr:cNvSpPr/>
      </xdr:nvSpPr>
      <xdr:spPr>
        <a:xfrm>
          <a:off x="1079500" y="1675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68708</xdr:rowOff>
    </xdr:from>
    <xdr:ext cx="534377" cy="259045"/>
    <xdr:sp macro="" textlink="">
      <xdr:nvSpPr>
        <xdr:cNvPr id="259" name="テキスト ボックス 258"/>
        <xdr:cNvSpPr txBox="1"/>
      </xdr:nvSpPr>
      <xdr:spPr>
        <a:xfrm>
          <a:off x="863111" y="1652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2" name="テキスト ボックス 271"/>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40632</xdr:rowOff>
    </xdr:from>
    <xdr:to>
      <xdr:col>54</xdr:col>
      <xdr:colOff>189865</xdr:colOff>
      <xdr:row>39</xdr:row>
      <xdr:rowOff>128822</xdr:rowOff>
    </xdr:to>
    <xdr:cxnSp macro="">
      <xdr:nvCxnSpPr>
        <xdr:cNvPr id="284" name="直線コネクタ 283"/>
        <xdr:cNvCxnSpPr/>
      </xdr:nvCxnSpPr>
      <xdr:spPr>
        <a:xfrm flipV="1">
          <a:off x="10475595" y="5184132"/>
          <a:ext cx="1270" cy="1631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132649</xdr:rowOff>
    </xdr:from>
    <xdr:ext cx="534377" cy="259045"/>
    <xdr:sp macro="" textlink="">
      <xdr:nvSpPr>
        <xdr:cNvPr id="285" name="補助費等最小値テキスト"/>
        <xdr:cNvSpPr txBox="1"/>
      </xdr:nvSpPr>
      <xdr:spPr>
        <a:xfrm>
          <a:off x="10528300" y="681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128822</xdr:rowOff>
    </xdr:from>
    <xdr:to>
      <xdr:col>55</xdr:col>
      <xdr:colOff>88900</xdr:colOff>
      <xdr:row>39</xdr:row>
      <xdr:rowOff>128822</xdr:rowOff>
    </xdr:to>
    <xdr:cxnSp macro="">
      <xdr:nvCxnSpPr>
        <xdr:cNvPr id="286" name="直線コネクタ 285"/>
        <xdr:cNvCxnSpPr/>
      </xdr:nvCxnSpPr>
      <xdr:spPr>
        <a:xfrm>
          <a:off x="10388600" y="681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158759</xdr:rowOff>
    </xdr:from>
    <xdr:ext cx="599010" cy="259045"/>
    <xdr:sp macro="" textlink="">
      <xdr:nvSpPr>
        <xdr:cNvPr id="287" name="補助費等最大値テキスト"/>
        <xdr:cNvSpPr txBox="1"/>
      </xdr:nvSpPr>
      <xdr:spPr>
        <a:xfrm>
          <a:off x="10528300" y="495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40632</xdr:rowOff>
    </xdr:from>
    <xdr:to>
      <xdr:col>55</xdr:col>
      <xdr:colOff>88900</xdr:colOff>
      <xdr:row>30</xdr:row>
      <xdr:rowOff>40632</xdr:rowOff>
    </xdr:to>
    <xdr:cxnSp macro="">
      <xdr:nvCxnSpPr>
        <xdr:cNvPr id="288" name="直線コネクタ 287"/>
        <xdr:cNvCxnSpPr/>
      </xdr:nvCxnSpPr>
      <xdr:spPr>
        <a:xfrm>
          <a:off x="10388600" y="5184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101688</xdr:rowOff>
    </xdr:from>
    <xdr:to>
      <xdr:col>55</xdr:col>
      <xdr:colOff>0</xdr:colOff>
      <xdr:row>38</xdr:row>
      <xdr:rowOff>54863</xdr:rowOff>
    </xdr:to>
    <xdr:cxnSp macro="">
      <xdr:nvCxnSpPr>
        <xdr:cNvPr id="289" name="直線コネクタ 288"/>
        <xdr:cNvCxnSpPr/>
      </xdr:nvCxnSpPr>
      <xdr:spPr>
        <a:xfrm flipV="1">
          <a:off x="9639300" y="6445338"/>
          <a:ext cx="838200" cy="124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62293</xdr:rowOff>
    </xdr:from>
    <xdr:ext cx="599010" cy="259045"/>
    <xdr:sp macro="" textlink="">
      <xdr:nvSpPr>
        <xdr:cNvPr id="290" name="補助費等平均値テキスト"/>
        <xdr:cNvSpPr txBox="1"/>
      </xdr:nvSpPr>
      <xdr:spPr>
        <a:xfrm>
          <a:off x="10528300" y="62344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39416</xdr:rowOff>
    </xdr:from>
    <xdr:to>
      <xdr:col>55</xdr:col>
      <xdr:colOff>50800</xdr:colOff>
      <xdr:row>37</xdr:row>
      <xdr:rowOff>141016</xdr:rowOff>
    </xdr:to>
    <xdr:sp macro="" textlink="">
      <xdr:nvSpPr>
        <xdr:cNvPr id="291" name="フローチャート: 判断 290"/>
        <xdr:cNvSpPr/>
      </xdr:nvSpPr>
      <xdr:spPr>
        <a:xfrm>
          <a:off x="10426700" y="6383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164259</xdr:rowOff>
    </xdr:from>
    <xdr:to>
      <xdr:col>50</xdr:col>
      <xdr:colOff>114300</xdr:colOff>
      <xdr:row>38</xdr:row>
      <xdr:rowOff>54863</xdr:rowOff>
    </xdr:to>
    <xdr:cxnSp macro="">
      <xdr:nvCxnSpPr>
        <xdr:cNvPr id="292" name="直線コネクタ 291"/>
        <xdr:cNvCxnSpPr/>
      </xdr:nvCxnSpPr>
      <xdr:spPr>
        <a:xfrm>
          <a:off x="8750300" y="6507909"/>
          <a:ext cx="889000" cy="62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111619</xdr:rowOff>
    </xdr:from>
    <xdr:to>
      <xdr:col>50</xdr:col>
      <xdr:colOff>165100</xdr:colOff>
      <xdr:row>38</xdr:row>
      <xdr:rowOff>41770</xdr:rowOff>
    </xdr:to>
    <xdr:sp macro="" textlink="">
      <xdr:nvSpPr>
        <xdr:cNvPr id="293" name="フローチャート: 判断 292"/>
        <xdr:cNvSpPr/>
      </xdr:nvSpPr>
      <xdr:spPr>
        <a:xfrm>
          <a:off x="9588500" y="645526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58296</xdr:rowOff>
    </xdr:from>
    <xdr:ext cx="599010" cy="259045"/>
    <xdr:sp macro="" textlink="">
      <xdr:nvSpPr>
        <xdr:cNvPr id="294" name="テキスト ボックス 293"/>
        <xdr:cNvSpPr txBox="1"/>
      </xdr:nvSpPr>
      <xdr:spPr>
        <a:xfrm>
          <a:off x="9339795" y="623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164259</xdr:rowOff>
    </xdr:from>
    <xdr:to>
      <xdr:col>45</xdr:col>
      <xdr:colOff>177800</xdr:colOff>
      <xdr:row>38</xdr:row>
      <xdr:rowOff>97146</xdr:rowOff>
    </xdr:to>
    <xdr:cxnSp macro="">
      <xdr:nvCxnSpPr>
        <xdr:cNvPr id="295" name="直線コネクタ 294"/>
        <xdr:cNvCxnSpPr/>
      </xdr:nvCxnSpPr>
      <xdr:spPr>
        <a:xfrm flipV="1">
          <a:off x="7861300" y="6507909"/>
          <a:ext cx="889000" cy="104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143132</xdr:rowOff>
    </xdr:from>
    <xdr:to>
      <xdr:col>46</xdr:col>
      <xdr:colOff>38100</xdr:colOff>
      <xdr:row>38</xdr:row>
      <xdr:rowOff>73282</xdr:rowOff>
    </xdr:to>
    <xdr:sp macro="" textlink="">
      <xdr:nvSpPr>
        <xdr:cNvPr id="296" name="フローチャート: 判断 295"/>
        <xdr:cNvSpPr/>
      </xdr:nvSpPr>
      <xdr:spPr>
        <a:xfrm>
          <a:off x="8699500" y="6486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64409</xdr:rowOff>
    </xdr:from>
    <xdr:ext cx="599010" cy="259045"/>
    <xdr:sp macro="" textlink="">
      <xdr:nvSpPr>
        <xdr:cNvPr id="297" name="テキスト ボックス 296"/>
        <xdr:cNvSpPr txBox="1"/>
      </xdr:nvSpPr>
      <xdr:spPr>
        <a:xfrm>
          <a:off x="8450795" y="6579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64563</xdr:rowOff>
    </xdr:from>
    <xdr:to>
      <xdr:col>41</xdr:col>
      <xdr:colOff>50800</xdr:colOff>
      <xdr:row>38</xdr:row>
      <xdr:rowOff>97146</xdr:rowOff>
    </xdr:to>
    <xdr:cxnSp macro="">
      <xdr:nvCxnSpPr>
        <xdr:cNvPr id="298" name="直線コネクタ 297"/>
        <xdr:cNvCxnSpPr/>
      </xdr:nvCxnSpPr>
      <xdr:spPr>
        <a:xfrm>
          <a:off x="6972300" y="6236763"/>
          <a:ext cx="889000" cy="375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13695</xdr:rowOff>
    </xdr:from>
    <xdr:to>
      <xdr:col>41</xdr:col>
      <xdr:colOff>101600</xdr:colOff>
      <xdr:row>38</xdr:row>
      <xdr:rowOff>115295</xdr:rowOff>
    </xdr:to>
    <xdr:sp macro="" textlink="">
      <xdr:nvSpPr>
        <xdr:cNvPr id="299" name="フローチャート: 判断 298"/>
        <xdr:cNvSpPr/>
      </xdr:nvSpPr>
      <xdr:spPr>
        <a:xfrm>
          <a:off x="7810500" y="652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131822</xdr:rowOff>
    </xdr:from>
    <xdr:ext cx="599010" cy="259045"/>
    <xdr:sp macro="" textlink="">
      <xdr:nvSpPr>
        <xdr:cNvPr id="300" name="テキスト ボックス 299"/>
        <xdr:cNvSpPr txBox="1"/>
      </xdr:nvSpPr>
      <xdr:spPr>
        <a:xfrm>
          <a:off x="7561795" y="6304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167157</xdr:rowOff>
    </xdr:from>
    <xdr:to>
      <xdr:col>36</xdr:col>
      <xdr:colOff>165100</xdr:colOff>
      <xdr:row>36</xdr:row>
      <xdr:rowOff>97307</xdr:rowOff>
    </xdr:to>
    <xdr:sp macro="" textlink="">
      <xdr:nvSpPr>
        <xdr:cNvPr id="301" name="フローチャート: 判断 300"/>
        <xdr:cNvSpPr/>
      </xdr:nvSpPr>
      <xdr:spPr>
        <a:xfrm>
          <a:off x="6921500" y="616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113834</xdr:rowOff>
    </xdr:from>
    <xdr:ext cx="599010" cy="259045"/>
    <xdr:sp macro="" textlink="">
      <xdr:nvSpPr>
        <xdr:cNvPr id="302" name="テキスト ボックス 301"/>
        <xdr:cNvSpPr txBox="1"/>
      </xdr:nvSpPr>
      <xdr:spPr>
        <a:xfrm>
          <a:off x="6672795" y="5943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50888</xdr:rowOff>
    </xdr:from>
    <xdr:to>
      <xdr:col>55</xdr:col>
      <xdr:colOff>50800</xdr:colOff>
      <xdr:row>37</xdr:row>
      <xdr:rowOff>152488</xdr:rowOff>
    </xdr:to>
    <xdr:sp macro="" textlink="">
      <xdr:nvSpPr>
        <xdr:cNvPr id="308" name="楕円 307"/>
        <xdr:cNvSpPr/>
      </xdr:nvSpPr>
      <xdr:spPr>
        <a:xfrm>
          <a:off x="10426700" y="639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29315</xdr:rowOff>
    </xdr:from>
    <xdr:ext cx="599010" cy="259045"/>
    <xdr:sp macro="" textlink="">
      <xdr:nvSpPr>
        <xdr:cNvPr id="309" name="補助費等該当値テキスト"/>
        <xdr:cNvSpPr txBox="1"/>
      </xdr:nvSpPr>
      <xdr:spPr>
        <a:xfrm>
          <a:off x="10528300" y="6372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4063</xdr:rowOff>
    </xdr:from>
    <xdr:to>
      <xdr:col>50</xdr:col>
      <xdr:colOff>165100</xdr:colOff>
      <xdr:row>38</xdr:row>
      <xdr:rowOff>105663</xdr:rowOff>
    </xdr:to>
    <xdr:sp macro="" textlink="">
      <xdr:nvSpPr>
        <xdr:cNvPr id="310" name="楕円 309"/>
        <xdr:cNvSpPr/>
      </xdr:nvSpPr>
      <xdr:spPr>
        <a:xfrm>
          <a:off x="9588500" y="6519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96790</xdr:rowOff>
    </xdr:from>
    <xdr:ext cx="599010" cy="259045"/>
    <xdr:sp macro="" textlink="">
      <xdr:nvSpPr>
        <xdr:cNvPr id="311" name="テキスト ボックス 310"/>
        <xdr:cNvSpPr txBox="1"/>
      </xdr:nvSpPr>
      <xdr:spPr>
        <a:xfrm>
          <a:off x="9339795" y="6611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113459</xdr:rowOff>
    </xdr:from>
    <xdr:to>
      <xdr:col>46</xdr:col>
      <xdr:colOff>38100</xdr:colOff>
      <xdr:row>38</xdr:row>
      <xdr:rowOff>43610</xdr:rowOff>
    </xdr:to>
    <xdr:sp macro="" textlink="">
      <xdr:nvSpPr>
        <xdr:cNvPr id="312" name="楕円 311"/>
        <xdr:cNvSpPr/>
      </xdr:nvSpPr>
      <xdr:spPr>
        <a:xfrm>
          <a:off x="8699500" y="645710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60136</xdr:rowOff>
    </xdr:from>
    <xdr:ext cx="599010" cy="259045"/>
    <xdr:sp macro="" textlink="">
      <xdr:nvSpPr>
        <xdr:cNvPr id="313" name="テキスト ボックス 312"/>
        <xdr:cNvSpPr txBox="1"/>
      </xdr:nvSpPr>
      <xdr:spPr>
        <a:xfrm>
          <a:off x="8450795" y="6232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46346</xdr:rowOff>
    </xdr:from>
    <xdr:to>
      <xdr:col>41</xdr:col>
      <xdr:colOff>101600</xdr:colOff>
      <xdr:row>38</xdr:row>
      <xdr:rowOff>147946</xdr:rowOff>
    </xdr:to>
    <xdr:sp macro="" textlink="">
      <xdr:nvSpPr>
        <xdr:cNvPr id="314" name="楕円 313"/>
        <xdr:cNvSpPr/>
      </xdr:nvSpPr>
      <xdr:spPr>
        <a:xfrm>
          <a:off x="7810500" y="6561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139073</xdr:rowOff>
    </xdr:from>
    <xdr:ext cx="599010" cy="259045"/>
    <xdr:sp macro="" textlink="">
      <xdr:nvSpPr>
        <xdr:cNvPr id="315" name="テキスト ボックス 314"/>
        <xdr:cNvSpPr txBox="1"/>
      </xdr:nvSpPr>
      <xdr:spPr>
        <a:xfrm>
          <a:off x="7561795" y="6654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13763</xdr:rowOff>
    </xdr:from>
    <xdr:to>
      <xdr:col>36</xdr:col>
      <xdr:colOff>165100</xdr:colOff>
      <xdr:row>36</xdr:row>
      <xdr:rowOff>115363</xdr:rowOff>
    </xdr:to>
    <xdr:sp macro="" textlink="">
      <xdr:nvSpPr>
        <xdr:cNvPr id="316" name="楕円 315"/>
        <xdr:cNvSpPr/>
      </xdr:nvSpPr>
      <xdr:spPr>
        <a:xfrm>
          <a:off x="6921500" y="6185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106490</xdr:rowOff>
    </xdr:from>
    <xdr:ext cx="599010" cy="259045"/>
    <xdr:sp macro="" textlink="">
      <xdr:nvSpPr>
        <xdr:cNvPr id="317" name="テキスト ボックス 316"/>
        <xdr:cNvSpPr txBox="1"/>
      </xdr:nvSpPr>
      <xdr:spPr>
        <a:xfrm>
          <a:off x="6672795" y="6278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1" name="テキスト ボックス 330"/>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3" name="テキスト ボックス 332"/>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5" name="テキスト ボックス 334"/>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7" name="テキスト ボックス 336"/>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121846</xdr:rowOff>
    </xdr:from>
    <xdr:to>
      <xdr:col>54</xdr:col>
      <xdr:colOff>189865</xdr:colOff>
      <xdr:row>58</xdr:row>
      <xdr:rowOff>135971</xdr:rowOff>
    </xdr:to>
    <xdr:cxnSp macro="">
      <xdr:nvCxnSpPr>
        <xdr:cNvPr id="339" name="直線コネクタ 338"/>
        <xdr:cNvCxnSpPr/>
      </xdr:nvCxnSpPr>
      <xdr:spPr>
        <a:xfrm flipV="1">
          <a:off x="10475595" y="8865796"/>
          <a:ext cx="1270" cy="1214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139798</xdr:rowOff>
    </xdr:from>
    <xdr:ext cx="469744" cy="259045"/>
    <xdr:sp macro="" textlink="">
      <xdr:nvSpPr>
        <xdr:cNvPr id="340" name="普通建設事業費最小値テキスト"/>
        <xdr:cNvSpPr txBox="1"/>
      </xdr:nvSpPr>
      <xdr:spPr>
        <a:xfrm>
          <a:off x="10528300" y="10083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135971</xdr:rowOff>
    </xdr:from>
    <xdr:to>
      <xdr:col>55</xdr:col>
      <xdr:colOff>88900</xdr:colOff>
      <xdr:row>58</xdr:row>
      <xdr:rowOff>135971</xdr:rowOff>
    </xdr:to>
    <xdr:cxnSp macro="">
      <xdr:nvCxnSpPr>
        <xdr:cNvPr id="341" name="直線コネクタ 340"/>
        <xdr:cNvCxnSpPr/>
      </xdr:nvCxnSpPr>
      <xdr:spPr>
        <a:xfrm>
          <a:off x="10388600" y="1008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68523</xdr:rowOff>
    </xdr:from>
    <xdr:ext cx="690189" cy="259045"/>
    <xdr:sp macro="" textlink="">
      <xdr:nvSpPr>
        <xdr:cNvPr id="342" name="普通建設事業費最大値テキスト"/>
        <xdr:cNvSpPr txBox="1"/>
      </xdr:nvSpPr>
      <xdr:spPr>
        <a:xfrm>
          <a:off x="10528300" y="86410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121846</xdr:rowOff>
    </xdr:from>
    <xdr:to>
      <xdr:col>55</xdr:col>
      <xdr:colOff>88900</xdr:colOff>
      <xdr:row>51</xdr:row>
      <xdr:rowOff>121846</xdr:rowOff>
    </xdr:to>
    <xdr:cxnSp macro="">
      <xdr:nvCxnSpPr>
        <xdr:cNvPr id="343" name="直線コネクタ 342"/>
        <xdr:cNvCxnSpPr/>
      </xdr:nvCxnSpPr>
      <xdr:spPr>
        <a:xfrm>
          <a:off x="10388600" y="8865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22743</xdr:rowOff>
    </xdr:from>
    <xdr:to>
      <xdr:col>55</xdr:col>
      <xdr:colOff>0</xdr:colOff>
      <xdr:row>58</xdr:row>
      <xdr:rowOff>34158</xdr:rowOff>
    </xdr:to>
    <xdr:cxnSp macro="">
      <xdr:nvCxnSpPr>
        <xdr:cNvPr id="344" name="直線コネクタ 343"/>
        <xdr:cNvCxnSpPr/>
      </xdr:nvCxnSpPr>
      <xdr:spPr>
        <a:xfrm>
          <a:off x="9639300" y="9966843"/>
          <a:ext cx="838200" cy="11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162775</xdr:rowOff>
    </xdr:from>
    <xdr:ext cx="599010" cy="259045"/>
    <xdr:sp macro="" textlink="">
      <xdr:nvSpPr>
        <xdr:cNvPr id="345" name="普通建設事業費平均値テキスト"/>
        <xdr:cNvSpPr txBox="1"/>
      </xdr:nvSpPr>
      <xdr:spPr>
        <a:xfrm>
          <a:off x="10528300" y="99354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12898</xdr:rowOff>
    </xdr:from>
    <xdr:to>
      <xdr:col>55</xdr:col>
      <xdr:colOff>50800</xdr:colOff>
      <xdr:row>58</xdr:row>
      <xdr:rowOff>114498</xdr:rowOff>
    </xdr:to>
    <xdr:sp macro="" textlink="">
      <xdr:nvSpPr>
        <xdr:cNvPr id="346" name="フローチャート: 判断 345"/>
        <xdr:cNvSpPr/>
      </xdr:nvSpPr>
      <xdr:spPr>
        <a:xfrm>
          <a:off x="10426700" y="995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169308</xdr:rowOff>
    </xdr:from>
    <xdr:to>
      <xdr:col>50</xdr:col>
      <xdr:colOff>114300</xdr:colOff>
      <xdr:row>58</xdr:row>
      <xdr:rowOff>22743</xdr:rowOff>
    </xdr:to>
    <xdr:cxnSp macro="">
      <xdr:nvCxnSpPr>
        <xdr:cNvPr id="347" name="直線コネクタ 346"/>
        <xdr:cNvCxnSpPr/>
      </xdr:nvCxnSpPr>
      <xdr:spPr>
        <a:xfrm>
          <a:off x="8750300" y="9941958"/>
          <a:ext cx="889000" cy="24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13379</xdr:rowOff>
    </xdr:from>
    <xdr:to>
      <xdr:col>50</xdr:col>
      <xdr:colOff>165100</xdr:colOff>
      <xdr:row>58</xdr:row>
      <xdr:rowOff>114979</xdr:rowOff>
    </xdr:to>
    <xdr:sp macro="" textlink="">
      <xdr:nvSpPr>
        <xdr:cNvPr id="348" name="フローチャート: 判断 347"/>
        <xdr:cNvSpPr/>
      </xdr:nvSpPr>
      <xdr:spPr>
        <a:xfrm>
          <a:off x="95885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106106</xdr:rowOff>
    </xdr:from>
    <xdr:ext cx="599010" cy="259045"/>
    <xdr:sp macro="" textlink="">
      <xdr:nvSpPr>
        <xdr:cNvPr id="349" name="テキスト ボックス 348"/>
        <xdr:cNvSpPr txBox="1"/>
      </xdr:nvSpPr>
      <xdr:spPr>
        <a:xfrm>
          <a:off x="9339795" y="10050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150926</xdr:rowOff>
    </xdr:from>
    <xdr:to>
      <xdr:col>45</xdr:col>
      <xdr:colOff>177800</xdr:colOff>
      <xdr:row>57</xdr:row>
      <xdr:rowOff>169308</xdr:rowOff>
    </xdr:to>
    <xdr:cxnSp macro="">
      <xdr:nvCxnSpPr>
        <xdr:cNvPr id="350" name="直線コネクタ 349"/>
        <xdr:cNvCxnSpPr/>
      </xdr:nvCxnSpPr>
      <xdr:spPr>
        <a:xfrm>
          <a:off x="7861300" y="9923576"/>
          <a:ext cx="889000" cy="1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21981</xdr:rowOff>
    </xdr:from>
    <xdr:to>
      <xdr:col>46</xdr:col>
      <xdr:colOff>38100</xdr:colOff>
      <xdr:row>58</xdr:row>
      <xdr:rowOff>123581</xdr:rowOff>
    </xdr:to>
    <xdr:sp macro="" textlink="">
      <xdr:nvSpPr>
        <xdr:cNvPr id="351" name="フローチャート: 判断 350"/>
        <xdr:cNvSpPr/>
      </xdr:nvSpPr>
      <xdr:spPr>
        <a:xfrm>
          <a:off x="8699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114708</xdr:rowOff>
    </xdr:from>
    <xdr:ext cx="599010" cy="259045"/>
    <xdr:sp macro="" textlink="">
      <xdr:nvSpPr>
        <xdr:cNvPr id="352" name="テキスト ボックス 351"/>
        <xdr:cNvSpPr txBox="1"/>
      </xdr:nvSpPr>
      <xdr:spPr>
        <a:xfrm>
          <a:off x="8450795" y="1005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150926</xdr:rowOff>
    </xdr:from>
    <xdr:to>
      <xdr:col>41</xdr:col>
      <xdr:colOff>50800</xdr:colOff>
      <xdr:row>58</xdr:row>
      <xdr:rowOff>21177</xdr:rowOff>
    </xdr:to>
    <xdr:cxnSp macro="">
      <xdr:nvCxnSpPr>
        <xdr:cNvPr id="353" name="直線コネクタ 352"/>
        <xdr:cNvCxnSpPr/>
      </xdr:nvCxnSpPr>
      <xdr:spPr>
        <a:xfrm flipV="1">
          <a:off x="6972300" y="9923576"/>
          <a:ext cx="889000" cy="41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25622</xdr:rowOff>
    </xdr:from>
    <xdr:to>
      <xdr:col>41</xdr:col>
      <xdr:colOff>101600</xdr:colOff>
      <xdr:row>58</xdr:row>
      <xdr:rowOff>127222</xdr:rowOff>
    </xdr:to>
    <xdr:sp macro="" textlink="">
      <xdr:nvSpPr>
        <xdr:cNvPr id="354" name="フローチャート: 判断 353"/>
        <xdr:cNvSpPr/>
      </xdr:nvSpPr>
      <xdr:spPr>
        <a:xfrm>
          <a:off x="7810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118349</xdr:rowOff>
    </xdr:from>
    <xdr:ext cx="599010" cy="259045"/>
    <xdr:sp macro="" textlink="">
      <xdr:nvSpPr>
        <xdr:cNvPr id="355" name="テキスト ボックス 354"/>
        <xdr:cNvSpPr txBox="1"/>
      </xdr:nvSpPr>
      <xdr:spPr>
        <a:xfrm>
          <a:off x="7561795" y="1006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31571</xdr:rowOff>
    </xdr:from>
    <xdr:to>
      <xdr:col>36</xdr:col>
      <xdr:colOff>165100</xdr:colOff>
      <xdr:row>58</xdr:row>
      <xdr:rowOff>133171</xdr:rowOff>
    </xdr:to>
    <xdr:sp macro="" textlink="">
      <xdr:nvSpPr>
        <xdr:cNvPr id="356" name="フローチャート: 判断 355"/>
        <xdr:cNvSpPr/>
      </xdr:nvSpPr>
      <xdr:spPr>
        <a:xfrm>
          <a:off x="6921500" y="99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124298</xdr:rowOff>
    </xdr:from>
    <xdr:ext cx="599010" cy="259045"/>
    <xdr:sp macro="" textlink="">
      <xdr:nvSpPr>
        <xdr:cNvPr id="357" name="テキスト ボックス 356"/>
        <xdr:cNvSpPr txBox="1"/>
      </xdr:nvSpPr>
      <xdr:spPr>
        <a:xfrm>
          <a:off x="6672795" y="10068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154808</xdr:rowOff>
    </xdr:from>
    <xdr:to>
      <xdr:col>55</xdr:col>
      <xdr:colOff>50800</xdr:colOff>
      <xdr:row>58</xdr:row>
      <xdr:rowOff>84958</xdr:rowOff>
    </xdr:to>
    <xdr:sp macro="" textlink="">
      <xdr:nvSpPr>
        <xdr:cNvPr id="363" name="楕円 362"/>
        <xdr:cNvSpPr/>
      </xdr:nvSpPr>
      <xdr:spPr>
        <a:xfrm>
          <a:off x="10426700" y="9927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114185</xdr:rowOff>
    </xdr:from>
    <xdr:ext cx="599010" cy="259045"/>
    <xdr:sp macro="" textlink="">
      <xdr:nvSpPr>
        <xdr:cNvPr id="364" name="普通建設事業費該当値テキスト"/>
        <xdr:cNvSpPr txBox="1"/>
      </xdr:nvSpPr>
      <xdr:spPr>
        <a:xfrm>
          <a:off x="10528300" y="9715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143393</xdr:rowOff>
    </xdr:from>
    <xdr:to>
      <xdr:col>50</xdr:col>
      <xdr:colOff>165100</xdr:colOff>
      <xdr:row>58</xdr:row>
      <xdr:rowOff>73543</xdr:rowOff>
    </xdr:to>
    <xdr:sp macro="" textlink="">
      <xdr:nvSpPr>
        <xdr:cNvPr id="365" name="楕円 364"/>
        <xdr:cNvSpPr/>
      </xdr:nvSpPr>
      <xdr:spPr>
        <a:xfrm>
          <a:off x="9588500" y="991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90070</xdr:rowOff>
    </xdr:from>
    <xdr:ext cx="599010" cy="259045"/>
    <xdr:sp macro="" textlink="">
      <xdr:nvSpPr>
        <xdr:cNvPr id="366" name="テキスト ボックス 365"/>
        <xdr:cNvSpPr txBox="1"/>
      </xdr:nvSpPr>
      <xdr:spPr>
        <a:xfrm>
          <a:off x="9339795" y="9691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118508</xdr:rowOff>
    </xdr:from>
    <xdr:to>
      <xdr:col>46</xdr:col>
      <xdr:colOff>38100</xdr:colOff>
      <xdr:row>58</xdr:row>
      <xdr:rowOff>48658</xdr:rowOff>
    </xdr:to>
    <xdr:sp macro="" textlink="">
      <xdr:nvSpPr>
        <xdr:cNvPr id="367" name="楕円 366"/>
        <xdr:cNvSpPr/>
      </xdr:nvSpPr>
      <xdr:spPr>
        <a:xfrm>
          <a:off x="8699500" y="989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65185</xdr:rowOff>
    </xdr:from>
    <xdr:ext cx="599010" cy="259045"/>
    <xdr:sp macro="" textlink="">
      <xdr:nvSpPr>
        <xdr:cNvPr id="368" name="テキスト ボックス 367"/>
        <xdr:cNvSpPr txBox="1"/>
      </xdr:nvSpPr>
      <xdr:spPr>
        <a:xfrm>
          <a:off x="8450795" y="9666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100126</xdr:rowOff>
    </xdr:from>
    <xdr:to>
      <xdr:col>41</xdr:col>
      <xdr:colOff>101600</xdr:colOff>
      <xdr:row>58</xdr:row>
      <xdr:rowOff>30276</xdr:rowOff>
    </xdr:to>
    <xdr:sp macro="" textlink="">
      <xdr:nvSpPr>
        <xdr:cNvPr id="369" name="楕円 368"/>
        <xdr:cNvSpPr/>
      </xdr:nvSpPr>
      <xdr:spPr>
        <a:xfrm>
          <a:off x="7810500" y="987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46803</xdr:rowOff>
    </xdr:from>
    <xdr:ext cx="599010" cy="259045"/>
    <xdr:sp macro="" textlink="">
      <xdr:nvSpPr>
        <xdr:cNvPr id="370" name="テキスト ボックス 369"/>
        <xdr:cNvSpPr txBox="1"/>
      </xdr:nvSpPr>
      <xdr:spPr>
        <a:xfrm>
          <a:off x="7561795" y="9648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141827</xdr:rowOff>
    </xdr:from>
    <xdr:to>
      <xdr:col>36</xdr:col>
      <xdr:colOff>165100</xdr:colOff>
      <xdr:row>58</xdr:row>
      <xdr:rowOff>71977</xdr:rowOff>
    </xdr:to>
    <xdr:sp macro="" textlink="">
      <xdr:nvSpPr>
        <xdr:cNvPr id="371" name="楕円 370"/>
        <xdr:cNvSpPr/>
      </xdr:nvSpPr>
      <xdr:spPr>
        <a:xfrm>
          <a:off x="6921500" y="9914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88504</xdr:rowOff>
    </xdr:from>
    <xdr:ext cx="599010" cy="259045"/>
    <xdr:sp macro="" textlink="">
      <xdr:nvSpPr>
        <xdr:cNvPr id="372" name="テキスト ボックス 371"/>
        <xdr:cNvSpPr txBox="1"/>
      </xdr:nvSpPr>
      <xdr:spPr>
        <a:xfrm>
          <a:off x="6672795" y="9689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6" name="テキスト ボックス 385"/>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8" name="テキスト ボックス 387"/>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0" name="テキスト ボックス 389"/>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2" name="テキスト ボックス 391"/>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140091</xdr:rowOff>
    </xdr:from>
    <xdr:to>
      <xdr:col>54</xdr:col>
      <xdr:colOff>189865</xdr:colOff>
      <xdr:row>78</xdr:row>
      <xdr:rowOff>139700</xdr:rowOff>
    </xdr:to>
    <xdr:cxnSp macro="">
      <xdr:nvCxnSpPr>
        <xdr:cNvPr id="394" name="直線コネクタ 393"/>
        <xdr:cNvCxnSpPr/>
      </xdr:nvCxnSpPr>
      <xdr:spPr>
        <a:xfrm flipV="1">
          <a:off x="10475595" y="12313041"/>
          <a:ext cx="1270" cy="1199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166448</xdr:rowOff>
    </xdr:from>
    <xdr:ext cx="249299" cy="259045"/>
    <xdr:sp macro="" textlink="">
      <xdr:nvSpPr>
        <xdr:cNvPr id="395" name="普通建設事業費 （ うち新規整備　）最小値テキスト"/>
        <xdr:cNvSpPr txBox="1"/>
      </xdr:nvSpPr>
      <xdr:spPr>
        <a:xfrm>
          <a:off x="10528300" y="135395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6" name="直線コネクタ 395"/>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86768</xdr:rowOff>
    </xdr:from>
    <xdr:ext cx="690189" cy="259045"/>
    <xdr:sp macro="" textlink="">
      <xdr:nvSpPr>
        <xdr:cNvPr id="397" name="普通建設事業費 （ うち新規整備　）最大値テキスト"/>
        <xdr:cNvSpPr txBox="1"/>
      </xdr:nvSpPr>
      <xdr:spPr>
        <a:xfrm>
          <a:off x="10528300" y="120882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2,624,144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140091</xdr:rowOff>
    </xdr:from>
    <xdr:to>
      <xdr:col>55</xdr:col>
      <xdr:colOff>88900</xdr:colOff>
      <xdr:row>71</xdr:row>
      <xdr:rowOff>140091</xdr:rowOff>
    </xdr:to>
    <xdr:cxnSp macro="">
      <xdr:nvCxnSpPr>
        <xdr:cNvPr id="398" name="直線コネクタ 397"/>
        <xdr:cNvCxnSpPr/>
      </xdr:nvCxnSpPr>
      <xdr:spPr>
        <a:xfrm>
          <a:off x="10388600" y="12313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110046</xdr:rowOff>
    </xdr:from>
    <xdr:to>
      <xdr:col>55</xdr:col>
      <xdr:colOff>0</xdr:colOff>
      <xdr:row>78</xdr:row>
      <xdr:rowOff>139402</xdr:rowOff>
    </xdr:to>
    <xdr:cxnSp macro="">
      <xdr:nvCxnSpPr>
        <xdr:cNvPr id="399" name="直線コネクタ 398"/>
        <xdr:cNvCxnSpPr/>
      </xdr:nvCxnSpPr>
      <xdr:spPr>
        <a:xfrm flipV="1">
          <a:off x="9639300" y="13483146"/>
          <a:ext cx="838200" cy="29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39448</xdr:rowOff>
    </xdr:from>
    <xdr:ext cx="534377" cy="259045"/>
    <xdr:sp macro="" textlink="">
      <xdr:nvSpPr>
        <xdr:cNvPr id="400" name="普通建設事業費 （ うち新規整備　）平均値テキスト"/>
        <xdr:cNvSpPr txBox="1"/>
      </xdr:nvSpPr>
      <xdr:spPr>
        <a:xfrm>
          <a:off x="10528300" y="13412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61021</xdr:rowOff>
    </xdr:from>
    <xdr:to>
      <xdr:col>55</xdr:col>
      <xdr:colOff>50800</xdr:colOff>
      <xdr:row>78</xdr:row>
      <xdr:rowOff>162621</xdr:rowOff>
    </xdr:to>
    <xdr:sp macro="" textlink="">
      <xdr:nvSpPr>
        <xdr:cNvPr id="401" name="フローチャート: 判断 400"/>
        <xdr:cNvSpPr/>
      </xdr:nvSpPr>
      <xdr:spPr>
        <a:xfrm>
          <a:off x="10426700" y="1343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134858</xdr:rowOff>
    </xdr:from>
    <xdr:to>
      <xdr:col>50</xdr:col>
      <xdr:colOff>114300</xdr:colOff>
      <xdr:row>78</xdr:row>
      <xdr:rowOff>139402</xdr:rowOff>
    </xdr:to>
    <xdr:cxnSp macro="">
      <xdr:nvCxnSpPr>
        <xdr:cNvPr id="402" name="直線コネクタ 401"/>
        <xdr:cNvCxnSpPr/>
      </xdr:nvCxnSpPr>
      <xdr:spPr>
        <a:xfrm>
          <a:off x="8750300" y="13507958"/>
          <a:ext cx="889000" cy="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60468</xdr:rowOff>
    </xdr:from>
    <xdr:to>
      <xdr:col>50</xdr:col>
      <xdr:colOff>165100</xdr:colOff>
      <xdr:row>78</xdr:row>
      <xdr:rowOff>162068</xdr:rowOff>
    </xdr:to>
    <xdr:sp macro="" textlink="">
      <xdr:nvSpPr>
        <xdr:cNvPr id="403" name="フローチャート: 判断 402"/>
        <xdr:cNvSpPr/>
      </xdr:nvSpPr>
      <xdr:spPr>
        <a:xfrm>
          <a:off x="95885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7145</xdr:rowOff>
    </xdr:from>
    <xdr:ext cx="534377" cy="259045"/>
    <xdr:sp macro="" textlink="">
      <xdr:nvSpPr>
        <xdr:cNvPr id="404" name="テキスト ボックス 403"/>
        <xdr:cNvSpPr txBox="1"/>
      </xdr:nvSpPr>
      <xdr:spPr>
        <a:xfrm>
          <a:off x="9372111" y="1320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104248</xdr:rowOff>
    </xdr:from>
    <xdr:to>
      <xdr:col>45</xdr:col>
      <xdr:colOff>177800</xdr:colOff>
      <xdr:row>78</xdr:row>
      <xdr:rowOff>134858</xdr:rowOff>
    </xdr:to>
    <xdr:cxnSp macro="">
      <xdr:nvCxnSpPr>
        <xdr:cNvPr id="405" name="直線コネクタ 404"/>
        <xdr:cNvCxnSpPr/>
      </xdr:nvCxnSpPr>
      <xdr:spPr>
        <a:xfrm>
          <a:off x="7861300" y="13477348"/>
          <a:ext cx="889000" cy="30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63246</xdr:rowOff>
    </xdr:from>
    <xdr:to>
      <xdr:col>46</xdr:col>
      <xdr:colOff>38100</xdr:colOff>
      <xdr:row>78</xdr:row>
      <xdr:rowOff>164846</xdr:rowOff>
    </xdr:to>
    <xdr:sp macro="" textlink="">
      <xdr:nvSpPr>
        <xdr:cNvPr id="406" name="フローチャート: 判断 405"/>
        <xdr:cNvSpPr/>
      </xdr:nvSpPr>
      <xdr:spPr>
        <a:xfrm>
          <a:off x="8699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9923</xdr:rowOff>
    </xdr:from>
    <xdr:ext cx="534377" cy="259045"/>
    <xdr:sp macro="" textlink="">
      <xdr:nvSpPr>
        <xdr:cNvPr id="407" name="テキスト ボックス 406"/>
        <xdr:cNvSpPr txBox="1"/>
      </xdr:nvSpPr>
      <xdr:spPr>
        <a:xfrm>
          <a:off x="8483111" y="1321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63715</xdr:rowOff>
    </xdr:from>
    <xdr:to>
      <xdr:col>41</xdr:col>
      <xdr:colOff>50800</xdr:colOff>
      <xdr:row>78</xdr:row>
      <xdr:rowOff>104248</xdr:rowOff>
    </xdr:to>
    <xdr:cxnSp macro="">
      <xdr:nvCxnSpPr>
        <xdr:cNvPr id="408" name="直線コネクタ 407"/>
        <xdr:cNvCxnSpPr/>
      </xdr:nvCxnSpPr>
      <xdr:spPr>
        <a:xfrm>
          <a:off x="6972300" y="13436815"/>
          <a:ext cx="889000" cy="40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69791</xdr:rowOff>
    </xdr:from>
    <xdr:to>
      <xdr:col>41</xdr:col>
      <xdr:colOff>101600</xdr:colOff>
      <xdr:row>78</xdr:row>
      <xdr:rowOff>171391</xdr:rowOff>
    </xdr:to>
    <xdr:sp macro="" textlink="">
      <xdr:nvSpPr>
        <xdr:cNvPr id="409" name="フローチャート: 判断 408"/>
        <xdr:cNvSpPr/>
      </xdr:nvSpPr>
      <xdr:spPr>
        <a:xfrm>
          <a:off x="7810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162518</xdr:rowOff>
    </xdr:from>
    <xdr:ext cx="534377" cy="259045"/>
    <xdr:sp macro="" textlink="">
      <xdr:nvSpPr>
        <xdr:cNvPr id="410" name="テキスト ボックス 409"/>
        <xdr:cNvSpPr txBox="1"/>
      </xdr:nvSpPr>
      <xdr:spPr>
        <a:xfrm>
          <a:off x="7594111" y="1353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71045</xdr:rowOff>
    </xdr:from>
    <xdr:to>
      <xdr:col>36</xdr:col>
      <xdr:colOff>165100</xdr:colOff>
      <xdr:row>79</xdr:row>
      <xdr:rowOff>1195</xdr:rowOff>
    </xdr:to>
    <xdr:sp macro="" textlink="">
      <xdr:nvSpPr>
        <xdr:cNvPr id="411" name="フローチャート: 判断 410"/>
        <xdr:cNvSpPr/>
      </xdr:nvSpPr>
      <xdr:spPr>
        <a:xfrm>
          <a:off x="6921500" y="1344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163772</xdr:rowOff>
    </xdr:from>
    <xdr:ext cx="534377" cy="259045"/>
    <xdr:sp macro="" textlink="">
      <xdr:nvSpPr>
        <xdr:cNvPr id="412" name="テキスト ボックス 411"/>
        <xdr:cNvSpPr txBox="1"/>
      </xdr:nvSpPr>
      <xdr:spPr>
        <a:xfrm>
          <a:off x="6705111" y="1353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59246</xdr:rowOff>
    </xdr:from>
    <xdr:to>
      <xdr:col>55</xdr:col>
      <xdr:colOff>50800</xdr:colOff>
      <xdr:row>78</xdr:row>
      <xdr:rowOff>160846</xdr:rowOff>
    </xdr:to>
    <xdr:sp macro="" textlink="">
      <xdr:nvSpPr>
        <xdr:cNvPr id="418" name="楕円 417"/>
        <xdr:cNvSpPr/>
      </xdr:nvSpPr>
      <xdr:spPr>
        <a:xfrm>
          <a:off x="10426700" y="1343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18623</xdr:rowOff>
    </xdr:from>
    <xdr:ext cx="534377" cy="259045"/>
    <xdr:sp macro="" textlink="">
      <xdr:nvSpPr>
        <xdr:cNvPr id="419" name="普通建設事業費 （ うち新規整備　）該当値テキスト"/>
        <xdr:cNvSpPr txBox="1"/>
      </xdr:nvSpPr>
      <xdr:spPr>
        <a:xfrm>
          <a:off x="10528300" y="13220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88602</xdr:rowOff>
    </xdr:from>
    <xdr:to>
      <xdr:col>50</xdr:col>
      <xdr:colOff>165100</xdr:colOff>
      <xdr:row>79</xdr:row>
      <xdr:rowOff>18752</xdr:rowOff>
    </xdr:to>
    <xdr:sp macro="" textlink="">
      <xdr:nvSpPr>
        <xdr:cNvPr id="420" name="楕円 419"/>
        <xdr:cNvSpPr/>
      </xdr:nvSpPr>
      <xdr:spPr>
        <a:xfrm>
          <a:off x="9588500" y="1346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9879</xdr:rowOff>
    </xdr:from>
    <xdr:ext cx="378565" cy="259045"/>
    <xdr:sp macro="" textlink="">
      <xdr:nvSpPr>
        <xdr:cNvPr id="421" name="テキスト ボックス 420"/>
        <xdr:cNvSpPr txBox="1"/>
      </xdr:nvSpPr>
      <xdr:spPr>
        <a:xfrm>
          <a:off x="9450017" y="135544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84058</xdr:rowOff>
    </xdr:from>
    <xdr:to>
      <xdr:col>46</xdr:col>
      <xdr:colOff>38100</xdr:colOff>
      <xdr:row>79</xdr:row>
      <xdr:rowOff>14208</xdr:rowOff>
    </xdr:to>
    <xdr:sp macro="" textlink="">
      <xdr:nvSpPr>
        <xdr:cNvPr id="422" name="楕円 421"/>
        <xdr:cNvSpPr/>
      </xdr:nvSpPr>
      <xdr:spPr>
        <a:xfrm>
          <a:off x="8699500" y="13457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5335</xdr:rowOff>
    </xdr:from>
    <xdr:ext cx="534377" cy="259045"/>
    <xdr:sp macro="" textlink="">
      <xdr:nvSpPr>
        <xdr:cNvPr id="423" name="テキスト ボックス 422"/>
        <xdr:cNvSpPr txBox="1"/>
      </xdr:nvSpPr>
      <xdr:spPr>
        <a:xfrm>
          <a:off x="8483111" y="13549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53448</xdr:rowOff>
    </xdr:from>
    <xdr:to>
      <xdr:col>41</xdr:col>
      <xdr:colOff>101600</xdr:colOff>
      <xdr:row>78</xdr:row>
      <xdr:rowOff>155048</xdr:rowOff>
    </xdr:to>
    <xdr:sp macro="" textlink="">
      <xdr:nvSpPr>
        <xdr:cNvPr id="424" name="楕円 423"/>
        <xdr:cNvSpPr/>
      </xdr:nvSpPr>
      <xdr:spPr>
        <a:xfrm>
          <a:off x="7810500" y="13426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125</xdr:rowOff>
    </xdr:from>
    <xdr:ext cx="534377" cy="259045"/>
    <xdr:sp macro="" textlink="">
      <xdr:nvSpPr>
        <xdr:cNvPr id="425" name="テキスト ボックス 424"/>
        <xdr:cNvSpPr txBox="1"/>
      </xdr:nvSpPr>
      <xdr:spPr>
        <a:xfrm>
          <a:off x="7594111" y="13201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12915</xdr:rowOff>
    </xdr:from>
    <xdr:to>
      <xdr:col>36</xdr:col>
      <xdr:colOff>165100</xdr:colOff>
      <xdr:row>78</xdr:row>
      <xdr:rowOff>114515</xdr:rowOff>
    </xdr:to>
    <xdr:sp macro="" textlink="">
      <xdr:nvSpPr>
        <xdr:cNvPr id="426" name="楕円 425"/>
        <xdr:cNvSpPr/>
      </xdr:nvSpPr>
      <xdr:spPr>
        <a:xfrm>
          <a:off x="6921500" y="1338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131042</xdr:rowOff>
    </xdr:from>
    <xdr:ext cx="599010" cy="259045"/>
    <xdr:sp macro="" textlink="">
      <xdr:nvSpPr>
        <xdr:cNvPr id="427" name="テキスト ボックス 426"/>
        <xdr:cNvSpPr txBox="1"/>
      </xdr:nvSpPr>
      <xdr:spPr>
        <a:xfrm>
          <a:off x="6672795" y="13161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110341</xdr:rowOff>
    </xdr:from>
    <xdr:to>
      <xdr:col>54</xdr:col>
      <xdr:colOff>189865</xdr:colOff>
      <xdr:row>98</xdr:row>
      <xdr:rowOff>126684</xdr:rowOff>
    </xdr:to>
    <xdr:cxnSp macro="">
      <xdr:nvCxnSpPr>
        <xdr:cNvPr id="449" name="直線コネクタ 448"/>
        <xdr:cNvCxnSpPr/>
      </xdr:nvCxnSpPr>
      <xdr:spPr>
        <a:xfrm flipV="1">
          <a:off x="10475595" y="15712291"/>
          <a:ext cx="1270" cy="1216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130511</xdr:rowOff>
    </xdr:from>
    <xdr:ext cx="469744" cy="259045"/>
    <xdr:sp macro="" textlink="">
      <xdr:nvSpPr>
        <xdr:cNvPr id="450" name="普通建設事業費 （ うち更新整備　）最小値テキスト"/>
        <xdr:cNvSpPr txBox="1"/>
      </xdr:nvSpPr>
      <xdr:spPr>
        <a:xfrm>
          <a:off x="10528300" y="1693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126684</xdr:rowOff>
    </xdr:from>
    <xdr:to>
      <xdr:col>55</xdr:col>
      <xdr:colOff>88900</xdr:colOff>
      <xdr:row>98</xdr:row>
      <xdr:rowOff>126684</xdr:rowOff>
    </xdr:to>
    <xdr:cxnSp macro="">
      <xdr:nvCxnSpPr>
        <xdr:cNvPr id="451" name="直線コネクタ 450"/>
        <xdr:cNvCxnSpPr/>
      </xdr:nvCxnSpPr>
      <xdr:spPr>
        <a:xfrm>
          <a:off x="10388600" y="1692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57018</xdr:rowOff>
    </xdr:from>
    <xdr:ext cx="599010" cy="259045"/>
    <xdr:sp macro="" textlink="">
      <xdr:nvSpPr>
        <xdr:cNvPr id="452" name="普通建設事業費 （ うち更新整備　）最大値テキスト"/>
        <xdr:cNvSpPr txBox="1"/>
      </xdr:nvSpPr>
      <xdr:spPr>
        <a:xfrm>
          <a:off x="10528300" y="15487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110341</xdr:rowOff>
    </xdr:from>
    <xdr:to>
      <xdr:col>55</xdr:col>
      <xdr:colOff>88900</xdr:colOff>
      <xdr:row>91</xdr:row>
      <xdr:rowOff>110341</xdr:rowOff>
    </xdr:to>
    <xdr:cxnSp macro="">
      <xdr:nvCxnSpPr>
        <xdr:cNvPr id="453" name="直線コネクタ 452"/>
        <xdr:cNvCxnSpPr/>
      </xdr:nvCxnSpPr>
      <xdr:spPr>
        <a:xfrm>
          <a:off x="10388600" y="1571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93038</xdr:rowOff>
    </xdr:from>
    <xdr:to>
      <xdr:col>55</xdr:col>
      <xdr:colOff>0</xdr:colOff>
      <xdr:row>96</xdr:row>
      <xdr:rowOff>142036</xdr:rowOff>
    </xdr:to>
    <xdr:cxnSp macro="">
      <xdr:nvCxnSpPr>
        <xdr:cNvPr id="454" name="直線コネクタ 453"/>
        <xdr:cNvCxnSpPr/>
      </xdr:nvCxnSpPr>
      <xdr:spPr>
        <a:xfrm>
          <a:off x="9639300" y="16380788"/>
          <a:ext cx="838200" cy="220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27249</xdr:rowOff>
    </xdr:from>
    <xdr:ext cx="534377" cy="259045"/>
    <xdr:sp macro="" textlink="">
      <xdr:nvSpPr>
        <xdr:cNvPr id="455" name="普通建設事業費 （ うち更新整備　）平均値テキスト"/>
        <xdr:cNvSpPr txBox="1"/>
      </xdr:nvSpPr>
      <xdr:spPr>
        <a:xfrm>
          <a:off x="10528300" y="16657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48822</xdr:rowOff>
    </xdr:from>
    <xdr:to>
      <xdr:col>55</xdr:col>
      <xdr:colOff>50800</xdr:colOff>
      <xdr:row>97</xdr:row>
      <xdr:rowOff>150422</xdr:rowOff>
    </xdr:to>
    <xdr:sp macro="" textlink="">
      <xdr:nvSpPr>
        <xdr:cNvPr id="456" name="フローチャート: 判断 455"/>
        <xdr:cNvSpPr/>
      </xdr:nvSpPr>
      <xdr:spPr>
        <a:xfrm>
          <a:off x="10426700" y="1667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1722</xdr:rowOff>
    </xdr:from>
    <xdr:to>
      <xdr:col>50</xdr:col>
      <xdr:colOff>114300</xdr:colOff>
      <xdr:row>95</xdr:row>
      <xdr:rowOff>93038</xdr:rowOff>
    </xdr:to>
    <xdr:cxnSp macro="">
      <xdr:nvCxnSpPr>
        <xdr:cNvPr id="457" name="直線コネクタ 456"/>
        <xdr:cNvCxnSpPr/>
      </xdr:nvCxnSpPr>
      <xdr:spPr>
        <a:xfrm>
          <a:off x="8750300" y="16289472"/>
          <a:ext cx="889000" cy="9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56285</xdr:rowOff>
    </xdr:from>
    <xdr:to>
      <xdr:col>50</xdr:col>
      <xdr:colOff>165100</xdr:colOff>
      <xdr:row>97</xdr:row>
      <xdr:rowOff>157885</xdr:rowOff>
    </xdr:to>
    <xdr:sp macro="" textlink="">
      <xdr:nvSpPr>
        <xdr:cNvPr id="458" name="フローチャート: 判断 457"/>
        <xdr:cNvSpPr/>
      </xdr:nvSpPr>
      <xdr:spPr>
        <a:xfrm>
          <a:off x="9588500" y="1668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149012</xdr:rowOff>
    </xdr:from>
    <xdr:ext cx="534377" cy="259045"/>
    <xdr:sp macro="" textlink="">
      <xdr:nvSpPr>
        <xdr:cNvPr id="459" name="テキスト ボックス 458"/>
        <xdr:cNvSpPr txBox="1"/>
      </xdr:nvSpPr>
      <xdr:spPr>
        <a:xfrm>
          <a:off x="9372111" y="1677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1722</xdr:rowOff>
    </xdr:from>
    <xdr:to>
      <xdr:col>45</xdr:col>
      <xdr:colOff>177800</xdr:colOff>
      <xdr:row>95</xdr:row>
      <xdr:rowOff>52129</xdr:rowOff>
    </xdr:to>
    <xdr:cxnSp macro="">
      <xdr:nvCxnSpPr>
        <xdr:cNvPr id="460" name="直線コネクタ 459"/>
        <xdr:cNvCxnSpPr/>
      </xdr:nvCxnSpPr>
      <xdr:spPr>
        <a:xfrm flipV="1">
          <a:off x="7861300" y="16289472"/>
          <a:ext cx="889000" cy="50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79666</xdr:rowOff>
    </xdr:from>
    <xdr:to>
      <xdr:col>46</xdr:col>
      <xdr:colOff>38100</xdr:colOff>
      <xdr:row>98</xdr:row>
      <xdr:rowOff>9816</xdr:rowOff>
    </xdr:to>
    <xdr:sp macro="" textlink="">
      <xdr:nvSpPr>
        <xdr:cNvPr id="461" name="フローチャート: 判断 460"/>
        <xdr:cNvSpPr/>
      </xdr:nvSpPr>
      <xdr:spPr>
        <a:xfrm>
          <a:off x="8699500" y="1671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943</xdr:rowOff>
    </xdr:from>
    <xdr:ext cx="534377" cy="259045"/>
    <xdr:sp macro="" textlink="">
      <xdr:nvSpPr>
        <xdr:cNvPr id="462" name="テキスト ボックス 461"/>
        <xdr:cNvSpPr txBox="1"/>
      </xdr:nvSpPr>
      <xdr:spPr>
        <a:xfrm>
          <a:off x="8483111" y="16803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52129</xdr:rowOff>
    </xdr:from>
    <xdr:to>
      <xdr:col>41</xdr:col>
      <xdr:colOff>50800</xdr:colOff>
      <xdr:row>97</xdr:row>
      <xdr:rowOff>119901</xdr:rowOff>
    </xdr:to>
    <xdr:cxnSp macro="">
      <xdr:nvCxnSpPr>
        <xdr:cNvPr id="463" name="直線コネクタ 462"/>
        <xdr:cNvCxnSpPr/>
      </xdr:nvCxnSpPr>
      <xdr:spPr>
        <a:xfrm flipV="1">
          <a:off x="6972300" y="16339879"/>
          <a:ext cx="889000" cy="410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79944</xdr:rowOff>
    </xdr:from>
    <xdr:to>
      <xdr:col>41</xdr:col>
      <xdr:colOff>101600</xdr:colOff>
      <xdr:row>98</xdr:row>
      <xdr:rowOff>10094</xdr:rowOff>
    </xdr:to>
    <xdr:sp macro="" textlink="">
      <xdr:nvSpPr>
        <xdr:cNvPr id="464" name="フローチャート: 判断 463"/>
        <xdr:cNvSpPr/>
      </xdr:nvSpPr>
      <xdr:spPr>
        <a:xfrm>
          <a:off x="7810500" y="16710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1221</xdr:rowOff>
    </xdr:from>
    <xdr:ext cx="534377" cy="259045"/>
    <xdr:sp macro="" textlink="">
      <xdr:nvSpPr>
        <xdr:cNvPr id="465" name="テキスト ボックス 464"/>
        <xdr:cNvSpPr txBox="1"/>
      </xdr:nvSpPr>
      <xdr:spPr>
        <a:xfrm>
          <a:off x="7594111" y="16803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94166</xdr:rowOff>
    </xdr:from>
    <xdr:to>
      <xdr:col>36</xdr:col>
      <xdr:colOff>165100</xdr:colOff>
      <xdr:row>98</xdr:row>
      <xdr:rowOff>24316</xdr:rowOff>
    </xdr:to>
    <xdr:sp macro="" textlink="">
      <xdr:nvSpPr>
        <xdr:cNvPr id="466" name="フローチャート: 判断 465"/>
        <xdr:cNvSpPr/>
      </xdr:nvSpPr>
      <xdr:spPr>
        <a:xfrm>
          <a:off x="6921500" y="1672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15443</xdr:rowOff>
    </xdr:from>
    <xdr:ext cx="534377" cy="259045"/>
    <xdr:sp macro="" textlink="">
      <xdr:nvSpPr>
        <xdr:cNvPr id="467" name="テキスト ボックス 466"/>
        <xdr:cNvSpPr txBox="1"/>
      </xdr:nvSpPr>
      <xdr:spPr>
        <a:xfrm>
          <a:off x="6705111" y="1681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91236</xdr:rowOff>
    </xdr:from>
    <xdr:to>
      <xdr:col>55</xdr:col>
      <xdr:colOff>50800</xdr:colOff>
      <xdr:row>97</xdr:row>
      <xdr:rowOff>21386</xdr:rowOff>
    </xdr:to>
    <xdr:sp macro="" textlink="">
      <xdr:nvSpPr>
        <xdr:cNvPr id="473" name="楕円 472"/>
        <xdr:cNvSpPr/>
      </xdr:nvSpPr>
      <xdr:spPr>
        <a:xfrm>
          <a:off x="10426700" y="1655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114113</xdr:rowOff>
    </xdr:from>
    <xdr:ext cx="599010" cy="259045"/>
    <xdr:sp macro="" textlink="">
      <xdr:nvSpPr>
        <xdr:cNvPr id="474" name="普通建設事業費 （ うち更新整備　）該当値テキスト"/>
        <xdr:cNvSpPr txBox="1"/>
      </xdr:nvSpPr>
      <xdr:spPr>
        <a:xfrm>
          <a:off x="10528300" y="16401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42238</xdr:rowOff>
    </xdr:from>
    <xdr:to>
      <xdr:col>50</xdr:col>
      <xdr:colOff>165100</xdr:colOff>
      <xdr:row>95</xdr:row>
      <xdr:rowOff>143838</xdr:rowOff>
    </xdr:to>
    <xdr:sp macro="" textlink="">
      <xdr:nvSpPr>
        <xdr:cNvPr id="475" name="楕円 474"/>
        <xdr:cNvSpPr/>
      </xdr:nvSpPr>
      <xdr:spPr>
        <a:xfrm>
          <a:off x="9588500" y="16329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160365</xdr:rowOff>
    </xdr:from>
    <xdr:ext cx="599010" cy="259045"/>
    <xdr:sp macro="" textlink="">
      <xdr:nvSpPr>
        <xdr:cNvPr id="476" name="テキスト ボックス 475"/>
        <xdr:cNvSpPr txBox="1"/>
      </xdr:nvSpPr>
      <xdr:spPr>
        <a:xfrm>
          <a:off x="9339795" y="16105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122372</xdr:rowOff>
    </xdr:from>
    <xdr:to>
      <xdr:col>46</xdr:col>
      <xdr:colOff>38100</xdr:colOff>
      <xdr:row>95</xdr:row>
      <xdr:rowOff>52522</xdr:rowOff>
    </xdr:to>
    <xdr:sp macro="" textlink="">
      <xdr:nvSpPr>
        <xdr:cNvPr id="477" name="楕円 476"/>
        <xdr:cNvSpPr/>
      </xdr:nvSpPr>
      <xdr:spPr>
        <a:xfrm>
          <a:off x="8699500" y="162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69049</xdr:rowOff>
    </xdr:from>
    <xdr:ext cx="599010" cy="259045"/>
    <xdr:sp macro="" textlink="">
      <xdr:nvSpPr>
        <xdr:cNvPr id="478" name="テキスト ボックス 477"/>
        <xdr:cNvSpPr txBox="1"/>
      </xdr:nvSpPr>
      <xdr:spPr>
        <a:xfrm>
          <a:off x="8450795" y="16013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1329</xdr:rowOff>
    </xdr:from>
    <xdr:to>
      <xdr:col>41</xdr:col>
      <xdr:colOff>101600</xdr:colOff>
      <xdr:row>95</xdr:row>
      <xdr:rowOff>102929</xdr:rowOff>
    </xdr:to>
    <xdr:sp macro="" textlink="">
      <xdr:nvSpPr>
        <xdr:cNvPr id="479" name="楕円 478"/>
        <xdr:cNvSpPr/>
      </xdr:nvSpPr>
      <xdr:spPr>
        <a:xfrm>
          <a:off x="7810500" y="1628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119456</xdr:rowOff>
    </xdr:from>
    <xdr:ext cx="599010" cy="259045"/>
    <xdr:sp macro="" textlink="">
      <xdr:nvSpPr>
        <xdr:cNvPr id="480" name="テキスト ボックス 479"/>
        <xdr:cNvSpPr txBox="1"/>
      </xdr:nvSpPr>
      <xdr:spPr>
        <a:xfrm>
          <a:off x="7561795" y="16064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69101</xdr:rowOff>
    </xdr:from>
    <xdr:to>
      <xdr:col>36</xdr:col>
      <xdr:colOff>165100</xdr:colOff>
      <xdr:row>97</xdr:row>
      <xdr:rowOff>170701</xdr:rowOff>
    </xdr:to>
    <xdr:sp macro="" textlink="">
      <xdr:nvSpPr>
        <xdr:cNvPr id="481" name="楕円 480"/>
        <xdr:cNvSpPr/>
      </xdr:nvSpPr>
      <xdr:spPr>
        <a:xfrm>
          <a:off x="6921500" y="16699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15778</xdr:rowOff>
    </xdr:from>
    <xdr:ext cx="534377" cy="259045"/>
    <xdr:sp macro="" textlink="">
      <xdr:nvSpPr>
        <xdr:cNvPr id="482" name="テキスト ボックス 481"/>
        <xdr:cNvSpPr txBox="1"/>
      </xdr:nvSpPr>
      <xdr:spPr>
        <a:xfrm>
          <a:off x="6705111" y="16474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6" name="テキスト ボックス 495"/>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8" name="テキスト ボックス 497"/>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0" name="テキスト ボックス 499"/>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108386</xdr:rowOff>
    </xdr:from>
    <xdr:to>
      <xdr:col>85</xdr:col>
      <xdr:colOff>126364</xdr:colOff>
      <xdr:row>38</xdr:row>
      <xdr:rowOff>139700</xdr:rowOff>
    </xdr:to>
    <xdr:cxnSp macro="">
      <xdr:nvCxnSpPr>
        <xdr:cNvPr id="504" name="直線コネクタ 503"/>
        <xdr:cNvCxnSpPr/>
      </xdr:nvCxnSpPr>
      <xdr:spPr>
        <a:xfrm flipV="1">
          <a:off x="16317595" y="5423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55063</xdr:rowOff>
    </xdr:from>
    <xdr:ext cx="599010" cy="259045"/>
    <xdr:sp macro="" textlink="">
      <xdr:nvSpPr>
        <xdr:cNvPr id="507" name="災害復旧事業費最大値テキスト"/>
        <xdr:cNvSpPr txBox="1"/>
      </xdr:nvSpPr>
      <xdr:spPr>
        <a:xfrm>
          <a:off x="16370300" y="5198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108386</xdr:rowOff>
    </xdr:from>
    <xdr:to>
      <xdr:col>86</xdr:col>
      <xdr:colOff>25400</xdr:colOff>
      <xdr:row>31</xdr:row>
      <xdr:rowOff>108386</xdr:rowOff>
    </xdr:to>
    <xdr:cxnSp macro="">
      <xdr:nvCxnSpPr>
        <xdr:cNvPr id="508" name="直線コネクタ 507"/>
        <xdr:cNvCxnSpPr/>
      </xdr:nvCxnSpPr>
      <xdr:spPr>
        <a:xfrm>
          <a:off x="16230600" y="542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155551</xdr:rowOff>
    </xdr:from>
    <xdr:to>
      <xdr:col>85</xdr:col>
      <xdr:colOff>127000</xdr:colOff>
      <xdr:row>37</xdr:row>
      <xdr:rowOff>4447</xdr:rowOff>
    </xdr:to>
    <xdr:cxnSp macro="">
      <xdr:nvCxnSpPr>
        <xdr:cNvPr id="509" name="直線コネクタ 508"/>
        <xdr:cNvCxnSpPr/>
      </xdr:nvCxnSpPr>
      <xdr:spPr>
        <a:xfrm flipV="1">
          <a:off x="15481300" y="6327751"/>
          <a:ext cx="838200" cy="20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6867</xdr:rowOff>
    </xdr:from>
    <xdr:ext cx="534377" cy="259045"/>
    <xdr:sp macro="" textlink="">
      <xdr:nvSpPr>
        <xdr:cNvPr id="510" name="災害復旧事業費平均値テキスト"/>
        <xdr:cNvSpPr txBox="1"/>
      </xdr:nvSpPr>
      <xdr:spPr>
        <a:xfrm>
          <a:off x="16370300" y="6521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28440</xdr:rowOff>
    </xdr:from>
    <xdr:to>
      <xdr:col>85</xdr:col>
      <xdr:colOff>177800</xdr:colOff>
      <xdr:row>38</xdr:row>
      <xdr:rowOff>130040</xdr:rowOff>
    </xdr:to>
    <xdr:sp macro="" textlink="">
      <xdr:nvSpPr>
        <xdr:cNvPr id="511" name="フローチャート: 判断 510"/>
        <xdr:cNvSpPr/>
      </xdr:nvSpPr>
      <xdr:spPr>
        <a:xfrm>
          <a:off x="16268700" y="65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4447</xdr:rowOff>
    </xdr:from>
    <xdr:to>
      <xdr:col>81</xdr:col>
      <xdr:colOff>50800</xdr:colOff>
      <xdr:row>38</xdr:row>
      <xdr:rowOff>126629</xdr:rowOff>
    </xdr:to>
    <xdr:cxnSp macro="">
      <xdr:nvCxnSpPr>
        <xdr:cNvPr id="512" name="直線コネクタ 511"/>
        <xdr:cNvCxnSpPr/>
      </xdr:nvCxnSpPr>
      <xdr:spPr>
        <a:xfrm flipV="1">
          <a:off x="14592300" y="6348097"/>
          <a:ext cx="889000" cy="293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35654</xdr:rowOff>
    </xdr:from>
    <xdr:to>
      <xdr:col>81</xdr:col>
      <xdr:colOff>101600</xdr:colOff>
      <xdr:row>38</xdr:row>
      <xdr:rowOff>137254</xdr:rowOff>
    </xdr:to>
    <xdr:sp macro="" textlink="">
      <xdr:nvSpPr>
        <xdr:cNvPr id="513" name="フローチャート: 判断 512"/>
        <xdr:cNvSpPr/>
      </xdr:nvSpPr>
      <xdr:spPr>
        <a:xfrm>
          <a:off x="15430500" y="655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128381</xdr:rowOff>
    </xdr:from>
    <xdr:ext cx="534377" cy="259045"/>
    <xdr:sp macro="" textlink="">
      <xdr:nvSpPr>
        <xdr:cNvPr id="514" name="テキスト ボックス 513"/>
        <xdr:cNvSpPr txBox="1"/>
      </xdr:nvSpPr>
      <xdr:spPr>
        <a:xfrm>
          <a:off x="15214111" y="6643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83487</xdr:rowOff>
    </xdr:from>
    <xdr:to>
      <xdr:col>76</xdr:col>
      <xdr:colOff>114300</xdr:colOff>
      <xdr:row>38</xdr:row>
      <xdr:rowOff>126629</xdr:rowOff>
    </xdr:to>
    <xdr:cxnSp macro="">
      <xdr:nvCxnSpPr>
        <xdr:cNvPr id="515" name="直線コネクタ 514"/>
        <xdr:cNvCxnSpPr/>
      </xdr:nvCxnSpPr>
      <xdr:spPr>
        <a:xfrm>
          <a:off x="13703300" y="6598587"/>
          <a:ext cx="889000" cy="43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50797</xdr:rowOff>
    </xdr:from>
    <xdr:to>
      <xdr:col>76</xdr:col>
      <xdr:colOff>165100</xdr:colOff>
      <xdr:row>38</xdr:row>
      <xdr:rowOff>152397</xdr:rowOff>
    </xdr:to>
    <xdr:sp macro="" textlink="">
      <xdr:nvSpPr>
        <xdr:cNvPr id="516" name="フローチャート: 判断 515"/>
        <xdr:cNvSpPr/>
      </xdr:nvSpPr>
      <xdr:spPr>
        <a:xfrm>
          <a:off x="14541500" y="656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168924</xdr:rowOff>
    </xdr:from>
    <xdr:ext cx="469744" cy="259045"/>
    <xdr:sp macro="" textlink="">
      <xdr:nvSpPr>
        <xdr:cNvPr id="517" name="テキスト ボックス 516"/>
        <xdr:cNvSpPr txBox="1"/>
      </xdr:nvSpPr>
      <xdr:spPr>
        <a:xfrm>
          <a:off x="14357428" y="6341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29606</xdr:rowOff>
    </xdr:from>
    <xdr:to>
      <xdr:col>71</xdr:col>
      <xdr:colOff>177800</xdr:colOff>
      <xdr:row>38</xdr:row>
      <xdr:rowOff>83487</xdr:rowOff>
    </xdr:to>
    <xdr:cxnSp macro="">
      <xdr:nvCxnSpPr>
        <xdr:cNvPr id="518" name="直線コネクタ 517"/>
        <xdr:cNvCxnSpPr/>
      </xdr:nvCxnSpPr>
      <xdr:spPr>
        <a:xfrm>
          <a:off x="12814300" y="6544706"/>
          <a:ext cx="889000" cy="53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42782</xdr:rowOff>
    </xdr:from>
    <xdr:to>
      <xdr:col>72</xdr:col>
      <xdr:colOff>38100</xdr:colOff>
      <xdr:row>38</xdr:row>
      <xdr:rowOff>144382</xdr:rowOff>
    </xdr:to>
    <xdr:sp macro="" textlink="">
      <xdr:nvSpPr>
        <xdr:cNvPr id="519" name="フローチャート: 判断 518"/>
        <xdr:cNvSpPr/>
      </xdr:nvSpPr>
      <xdr:spPr>
        <a:xfrm>
          <a:off x="13652500" y="65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135509</xdr:rowOff>
    </xdr:from>
    <xdr:ext cx="534377" cy="259045"/>
    <xdr:sp macro="" textlink="">
      <xdr:nvSpPr>
        <xdr:cNvPr id="520" name="テキスト ボックス 519"/>
        <xdr:cNvSpPr txBox="1"/>
      </xdr:nvSpPr>
      <xdr:spPr>
        <a:xfrm>
          <a:off x="13436111" y="6650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28728</xdr:rowOff>
    </xdr:from>
    <xdr:to>
      <xdr:col>67</xdr:col>
      <xdr:colOff>101600</xdr:colOff>
      <xdr:row>38</xdr:row>
      <xdr:rowOff>130328</xdr:rowOff>
    </xdr:to>
    <xdr:sp macro="" textlink="">
      <xdr:nvSpPr>
        <xdr:cNvPr id="521" name="フローチャート: 判断 520"/>
        <xdr:cNvSpPr/>
      </xdr:nvSpPr>
      <xdr:spPr>
        <a:xfrm>
          <a:off x="12763500" y="65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121455</xdr:rowOff>
    </xdr:from>
    <xdr:ext cx="534377" cy="259045"/>
    <xdr:sp macro="" textlink="">
      <xdr:nvSpPr>
        <xdr:cNvPr id="522" name="テキスト ボックス 521"/>
        <xdr:cNvSpPr txBox="1"/>
      </xdr:nvSpPr>
      <xdr:spPr>
        <a:xfrm>
          <a:off x="12547111" y="6636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104751</xdr:rowOff>
    </xdr:from>
    <xdr:to>
      <xdr:col>85</xdr:col>
      <xdr:colOff>177800</xdr:colOff>
      <xdr:row>37</xdr:row>
      <xdr:rowOff>34901</xdr:rowOff>
    </xdr:to>
    <xdr:sp macro="" textlink="">
      <xdr:nvSpPr>
        <xdr:cNvPr id="528" name="楕円 527"/>
        <xdr:cNvSpPr/>
      </xdr:nvSpPr>
      <xdr:spPr>
        <a:xfrm>
          <a:off x="16268700" y="627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127628</xdr:rowOff>
    </xdr:from>
    <xdr:ext cx="534377" cy="259045"/>
    <xdr:sp macro="" textlink="">
      <xdr:nvSpPr>
        <xdr:cNvPr id="529" name="災害復旧事業費該当値テキスト"/>
        <xdr:cNvSpPr txBox="1"/>
      </xdr:nvSpPr>
      <xdr:spPr>
        <a:xfrm>
          <a:off x="16370300" y="6128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125097</xdr:rowOff>
    </xdr:from>
    <xdr:to>
      <xdr:col>81</xdr:col>
      <xdr:colOff>101600</xdr:colOff>
      <xdr:row>37</xdr:row>
      <xdr:rowOff>55247</xdr:rowOff>
    </xdr:to>
    <xdr:sp macro="" textlink="">
      <xdr:nvSpPr>
        <xdr:cNvPr id="530" name="楕円 529"/>
        <xdr:cNvSpPr/>
      </xdr:nvSpPr>
      <xdr:spPr>
        <a:xfrm>
          <a:off x="15430500" y="6297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71774</xdr:rowOff>
    </xdr:from>
    <xdr:ext cx="534377" cy="259045"/>
    <xdr:sp macro="" textlink="">
      <xdr:nvSpPr>
        <xdr:cNvPr id="531" name="テキスト ボックス 530"/>
        <xdr:cNvSpPr txBox="1"/>
      </xdr:nvSpPr>
      <xdr:spPr>
        <a:xfrm>
          <a:off x="15214111" y="607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75829</xdr:rowOff>
    </xdr:from>
    <xdr:to>
      <xdr:col>76</xdr:col>
      <xdr:colOff>165100</xdr:colOff>
      <xdr:row>39</xdr:row>
      <xdr:rowOff>5979</xdr:rowOff>
    </xdr:to>
    <xdr:sp macro="" textlink="">
      <xdr:nvSpPr>
        <xdr:cNvPr id="532" name="楕円 531"/>
        <xdr:cNvSpPr/>
      </xdr:nvSpPr>
      <xdr:spPr>
        <a:xfrm>
          <a:off x="14541500" y="659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168556</xdr:rowOff>
    </xdr:from>
    <xdr:ext cx="469744" cy="259045"/>
    <xdr:sp macro="" textlink="">
      <xdr:nvSpPr>
        <xdr:cNvPr id="533" name="テキスト ボックス 532"/>
        <xdr:cNvSpPr txBox="1"/>
      </xdr:nvSpPr>
      <xdr:spPr>
        <a:xfrm>
          <a:off x="14357428" y="6683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32687</xdr:rowOff>
    </xdr:from>
    <xdr:to>
      <xdr:col>72</xdr:col>
      <xdr:colOff>38100</xdr:colOff>
      <xdr:row>38</xdr:row>
      <xdr:rowOff>134287</xdr:rowOff>
    </xdr:to>
    <xdr:sp macro="" textlink="">
      <xdr:nvSpPr>
        <xdr:cNvPr id="534" name="楕円 533"/>
        <xdr:cNvSpPr/>
      </xdr:nvSpPr>
      <xdr:spPr>
        <a:xfrm>
          <a:off x="13652500" y="6547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150814</xdr:rowOff>
    </xdr:from>
    <xdr:ext cx="534377" cy="259045"/>
    <xdr:sp macro="" textlink="">
      <xdr:nvSpPr>
        <xdr:cNvPr id="535" name="テキスト ボックス 534"/>
        <xdr:cNvSpPr txBox="1"/>
      </xdr:nvSpPr>
      <xdr:spPr>
        <a:xfrm>
          <a:off x="13436111" y="632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150256</xdr:rowOff>
    </xdr:from>
    <xdr:to>
      <xdr:col>67</xdr:col>
      <xdr:colOff>101600</xdr:colOff>
      <xdr:row>38</xdr:row>
      <xdr:rowOff>80406</xdr:rowOff>
    </xdr:to>
    <xdr:sp macro="" textlink="">
      <xdr:nvSpPr>
        <xdr:cNvPr id="536" name="楕円 535"/>
        <xdr:cNvSpPr/>
      </xdr:nvSpPr>
      <xdr:spPr>
        <a:xfrm>
          <a:off x="12763500" y="649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96933</xdr:rowOff>
    </xdr:from>
    <xdr:ext cx="534377" cy="259045"/>
    <xdr:sp macro="" textlink="">
      <xdr:nvSpPr>
        <xdr:cNvPr id="537" name="テキスト ボックス 536"/>
        <xdr:cNvSpPr txBox="1"/>
      </xdr:nvSpPr>
      <xdr:spPr>
        <a:xfrm>
          <a:off x="12547111" y="6269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8" name="テキスト ボックス 597"/>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0" name="テキスト ボックス 599"/>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2" name="テキスト ボックス 601"/>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4" name="テキスト ボックス 603"/>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134447</xdr:rowOff>
    </xdr:from>
    <xdr:to>
      <xdr:col>85</xdr:col>
      <xdr:colOff>126364</xdr:colOff>
      <xdr:row>78</xdr:row>
      <xdr:rowOff>134136</xdr:rowOff>
    </xdr:to>
    <xdr:cxnSp macro="">
      <xdr:nvCxnSpPr>
        <xdr:cNvPr id="608" name="直線コネクタ 607"/>
        <xdr:cNvCxnSpPr/>
      </xdr:nvCxnSpPr>
      <xdr:spPr>
        <a:xfrm flipV="1">
          <a:off x="16317595" y="12307397"/>
          <a:ext cx="1269" cy="119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137963</xdr:rowOff>
    </xdr:from>
    <xdr:ext cx="469744" cy="259045"/>
    <xdr:sp macro="" textlink="">
      <xdr:nvSpPr>
        <xdr:cNvPr id="609" name="公債費最小値テキスト"/>
        <xdr:cNvSpPr txBox="1"/>
      </xdr:nvSpPr>
      <xdr:spPr>
        <a:xfrm>
          <a:off x="16370300" y="13511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134136</xdr:rowOff>
    </xdr:from>
    <xdr:to>
      <xdr:col>86</xdr:col>
      <xdr:colOff>25400</xdr:colOff>
      <xdr:row>78</xdr:row>
      <xdr:rowOff>134136</xdr:rowOff>
    </xdr:to>
    <xdr:cxnSp macro="">
      <xdr:nvCxnSpPr>
        <xdr:cNvPr id="610" name="直線コネクタ 609"/>
        <xdr:cNvCxnSpPr/>
      </xdr:nvCxnSpPr>
      <xdr:spPr>
        <a:xfrm>
          <a:off x="16230600" y="13507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81124</xdr:rowOff>
    </xdr:from>
    <xdr:ext cx="599010" cy="259045"/>
    <xdr:sp macro="" textlink="">
      <xdr:nvSpPr>
        <xdr:cNvPr id="611" name="公債費最大値テキスト"/>
        <xdr:cNvSpPr txBox="1"/>
      </xdr:nvSpPr>
      <xdr:spPr>
        <a:xfrm>
          <a:off x="16370300" y="12082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134447</xdr:rowOff>
    </xdr:from>
    <xdr:to>
      <xdr:col>86</xdr:col>
      <xdr:colOff>25400</xdr:colOff>
      <xdr:row>71</xdr:row>
      <xdr:rowOff>134447</xdr:rowOff>
    </xdr:to>
    <xdr:cxnSp macro="">
      <xdr:nvCxnSpPr>
        <xdr:cNvPr id="612" name="直線コネクタ 611"/>
        <xdr:cNvCxnSpPr/>
      </xdr:nvCxnSpPr>
      <xdr:spPr>
        <a:xfrm>
          <a:off x="16230600" y="12307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65501</xdr:rowOff>
    </xdr:from>
    <xdr:to>
      <xdr:col>85</xdr:col>
      <xdr:colOff>127000</xdr:colOff>
      <xdr:row>76</xdr:row>
      <xdr:rowOff>80642</xdr:rowOff>
    </xdr:to>
    <xdr:cxnSp macro="">
      <xdr:nvCxnSpPr>
        <xdr:cNvPr id="613" name="直線コネクタ 612"/>
        <xdr:cNvCxnSpPr/>
      </xdr:nvCxnSpPr>
      <xdr:spPr>
        <a:xfrm flipV="1">
          <a:off x="15481300" y="13095701"/>
          <a:ext cx="838200" cy="15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26012</xdr:rowOff>
    </xdr:from>
    <xdr:ext cx="534377" cy="259045"/>
    <xdr:sp macro="" textlink="">
      <xdr:nvSpPr>
        <xdr:cNvPr id="614" name="公債費平均値テキスト"/>
        <xdr:cNvSpPr txBox="1"/>
      </xdr:nvSpPr>
      <xdr:spPr>
        <a:xfrm>
          <a:off x="16370300" y="13227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47585</xdr:rowOff>
    </xdr:from>
    <xdr:to>
      <xdr:col>85</xdr:col>
      <xdr:colOff>177800</xdr:colOff>
      <xdr:row>77</xdr:row>
      <xdr:rowOff>149185</xdr:rowOff>
    </xdr:to>
    <xdr:sp macro="" textlink="">
      <xdr:nvSpPr>
        <xdr:cNvPr id="615" name="フローチャート: 判断 614"/>
        <xdr:cNvSpPr/>
      </xdr:nvSpPr>
      <xdr:spPr>
        <a:xfrm>
          <a:off x="16268700" y="1324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79842</xdr:rowOff>
    </xdr:from>
    <xdr:to>
      <xdr:col>81</xdr:col>
      <xdr:colOff>50800</xdr:colOff>
      <xdr:row>76</xdr:row>
      <xdr:rowOff>80642</xdr:rowOff>
    </xdr:to>
    <xdr:cxnSp macro="">
      <xdr:nvCxnSpPr>
        <xdr:cNvPr id="616" name="直線コネクタ 615"/>
        <xdr:cNvCxnSpPr/>
      </xdr:nvCxnSpPr>
      <xdr:spPr>
        <a:xfrm>
          <a:off x="14592300" y="13110042"/>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56294</xdr:rowOff>
    </xdr:from>
    <xdr:to>
      <xdr:col>81</xdr:col>
      <xdr:colOff>101600</xdr:colOff>
      <xdr:row>77</xdr:row>
      <xdr:rowOff>157894</xdr:rowOff>
    </xdr:to>
    <xdr:sp macro="" textlink="">
      <xdr:nvSpPr>
        <xdr:cNvPr id="617" name="フローチャート: 判断 616"/>
        <xdr:cNvSpPr/>
      </xdr:nvSpPr>
      <xdr:spPr>
        <a:xfrm>
          <a:off x="15430500" y="1325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149021</xdr:rowOff>
    </xdr:from>
    <xdr:ext cx="534377" cy="259045"/>
    <xdr:sp macro="" textlink="">
      <xdr:nvSpPr>
        <xdr:cNvPr id="618" name="テキスト ボックス 617"/>
        <xdr:cNvSpPr txBox="1"/>
      </xdr:nvSpPr>
      <xdr:spPr>
        <a:xfrm>
          <a:off x="15214111" y="1335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79842</xdr:rowOff>
    </xdr:from>
    <xdr:to>
      <xdr:col>76</xdr:col>
      <xdr:colOff>114300</xdr:colOff>
      <xdr:row>76</xdr:row>
      <xdr:rowOff>96073</xdr:rowOff>
    </xdr:to>
    <xdr:cxnSp macro="">
      <xdr:nvCxnSpPr>
        <xdr:cNvPr id="619" name="直線コネクタ 618"/>
        <xdr:cNvCxnSpPr/>
      </xdr:nvCxnSpPr>
      <xdr:spPr>
        <a:xfrm flipV="1">
          <a:off x="13703300" y="13110042"/>
          <a:ext cx="889000" cy="16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61080</xdr:rowOff>
    </xdr:from>
    <xdr:to>
      <xdr:col>76</xdr:col>
      <xdr:colOff>165100</xdr:colOff>
      <xdr:row>77</xdr:row>
      <xdr:rowOff>162680</xdr:rowOff>
    </xdr:to>
    <xdr:sp macro="" textlink="">
      <xdr:nvSpPr>
        <xdr:cNvPr id="620" name="フローチャート: 判断 619"/>
        <xdr:cNvSpPr/>
      </xdr:nvSpPr>
      <xdr:spPr>
        <a:xfrm>
          <a:off x="14541500" y="1326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153807</xdr:rowOff>
    </xdr:from>
    <xdr:ext cx="534377" cy="259045"/>
    <xdr:sp macro="" textlink="">
      <xdr:nvSpPr>
        <xdr:cNvPr id="621" name="テキスト ボックス 620"/>
        <xdr:cNvSpPr txBox="1"/>
      </xdr:nvSpPr>
      <xdr:spPr>
        <a:xfrm>
          <a:off x="14325111" y="1335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96073</xdr:rowOff>
    </xdr:from>
    <xdr:to>
      <xdr:col>71</xdr:col>
      <xdr:colOff>177800</xdr:colOff>
      <xdr:row>76</xdr:row>
      <xdr:rowOff>115364</xdr:rowOff>
    </xdr:to>
    <xdr:cxnSp macro="">
      <xdr:nvCxnSpPr>
        <xdr:cNvPr id="622" name="直線コネクタ 621"/>
        <xdr:cNvCxnSpPr/>
      </xdr:nvCxnSpPr>
      <xdr:spPr>
        <a:xfrm flipV="1">
          <a:off x="12814300" y="13126273"/>
          <a:ext cx="889000" cy="19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68486</xdr:rowOff>
    </xdr:from>
    <xdr:to>
      <xdr:col>72</xdr:col>
      <xdr:colOff>38100</xdr:colOff>
      <xdr:row>77</xdr:row>
      <xdr:rowOff>170086</xdr:rowOff>
    </xdr:to>
    <xdr:sp macro="" textlink="">
      <xdr:nvSpPr>
        <xdr:cNvPr id="623" name="フローチャート: 判断 622"/>
        <xdr:cNvSpPr/>
      </xdr:nvSpPr>
      <xdr:spPr>
        <a:xfrm>
          <a:off x="13652500" y="1327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161213</xdr:rowOff>
    </xdr:from>
    <xdr:ext cx="534377" cy="259045"/>
    <xdr:sp macro="" textlink="">
      <xdr:nvSpPr>
        <xdr:cNvPr id="624" name="テキスト ボックス 623"/>
        <xdr:cNvSpPr txBox="1"/>
      </xdr:nvSpPr>
      <xdr:spPr>
        <a:xfrm>
          <a:off x="13436111" y="13362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94411</xdr:rowOff>
    </xdr:from>
    <xdr:to>
      <xdr:col>67</xdr:col>
      <xdr:colOff>101600</xdr:colOff>
      <xdr:row>78</xdr:row>
      <xdr:rowOff>24561</xdr:rowOff>
    </xdr:to>
    <xdr:sp macro="" textlink="">
      <xdr:nvSpPr>
        <xdr:cNvPr id="625" name="フローチャート: 判断 624"/>
        <xdr:cNvSpPr/>
      </xdr:nvSpPr>
      <xdr:spPr>
        <a:xfrm>
          <a:off x="12763500" y="13296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15688</xdr:rowOff>
    </xdr:from>
    <xdr:ext cx="534377" cy="259045"/>
    <xdr:sp macro="" textlink="">
      <xdr:nvSpPr>
        <xdr:cNvPr id="626" name="テキスト ボックス 625"/>
        <xdr:cNvSpPr txBox="1"/>
      </xdr:nvSpPr>
      <xdr:spPr>
        <a:xfrm>
          <a:off x="12547111" y="1338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14701</xdr:rowOff>
    </xdr:from>
    <xdr:to>
      <xdr:col>85</xdr:col>
      <xdr:colOff>177800</xdr:colOff>
      <xdr:row>76</xdr:row>
      <xdr:rowOff>116301</xdr:rowOff>
    </xdr:to>
    <xdr:sp macro="" textlink="">
      <xdr:nvSpPr>
        <xdr:cNvPr id="632" name="楕円 631"/>
        <xdr:cNvSpPr/>
      </xdr:nvSpPr>
      <xdr:spPr>
        <a:xfrm>
          <a:off x="16268700" y="13044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37578</xdr:rowOff>
    </xdr:from>
    <xdr:ext cx="599010" cy="259045"/>
    <xdr:sp macro="" textlink="">
      <xdr:nvSpPr>
        <xdr:cNvPr id="633" name="公債費該当値テキスト"/>
        <xdr:cNvSpPr txBox="1"/>
      </xdr:nvSpPr>
      <xdr:spPr>
        <a:xfrm>
          <a:off x="16370300" y="12896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29842</xdr:rowOff>
    </xdr:from>
    <xdr:to>
      <xdr:col>81</xdr:col>
      <xdr:colOff>101600</xdr:colOff>
      <xdr:row>76</xdr:row>
      <xdr:rowOff>131442</xdr:rowOff>
    </xdr:to>
    <xdr:sp macro="" textlink="">
      <xdr:nvSpPr>
        <xdr:cNvPr id="634" name="楕円 633"/>
        <xdr:cNvSpPr/>
      </xdr:nvSpPr>
      <xdr:spPr>
        <a:xfrm>
          <a:off x="15430500" y="13060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147968</xdr:rowOff>
    </xdr:from>
    <xdr:ext cx="599010" cy="259045"/>
    <xdr:sp macro="" textlink="">
      <xdr:nvSpPr>
        <xdr:cNvPr id="635" name="テキスト ボックス 634"/>
        <xdr:cNvSpPr txBox="1"/>
      </xdr:nvSpPr>
      <xdr:spPr>
        <a:xfrm>
          <a:off x="15181795" y="12835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29042</xdr:rowOff>
    </xdr:from>
    <xdr:to>
      <xdr:col>76</xdr:col>
      <xdr:colOff>165100</xdr:colOff>
      <xdr:row>76</xdr:row>
      <xdr:rowOff>130642</xdr:rowOff>
    </xdr:to>
    <xdr:sp macro="" textlink="">
      <xdr:nvSpPr>
        <xdr:cNvPr id="636" name="楕円 635"/>
        <xdr:cNvSpPr/>
      </xdr:nvSpPr>
      <xdr:spPr>
        <a:xfrm>
          <a:off x="14541500" y="13059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147168</xdr:rowOff>
    </xdr:from>
    <xdr:ext cx="599010" cy="259045"/>
    <xdr:sp macro="" textlink="">
      <xdr:nvSpPr>
        <xdr:cNvPr id="637" name="テキスト ボックス 636"/>
        <xdr:cNvSpPr txBox="1"/>
      </xdr:nvSpPr>
      <xdr:spPr>
        <a:xfrm>
          <a:off x="14292795" y="12834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45273</xdr:rowOff>
    </xdr:from>
    <xdr:to>
      <xdr:col>72</xdr:col>
      <xdr:colOff>38100</xdr:colOff>
      <xdr:row>76</xdr:row>
      <xdr:rowOff>146873</xdr:rowOff>
    </xdr:to>
    <xdr:sp macro="" textlink="">
      <xdr:nvSpPr>
        <xdr:cNvPr id="638" name="楕円 637"/>
        <xdr:cNvSpPr/>
      </xdr:nvSpPr>
      <xdr:spPr>
        <a:xfrm>
          <a:off x="13652500" y="13075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163401</xdr:rowOff>
    </xdr:from>
    <xdr:ext cx="599010" cy="259045"/>
    <xdr:sp macro="" textlink="">
      <xdr:nvSpPr>
        <xdr:cNvPr id="639" name="テキスト ボックス 638"/>
        <xdr:cNvSpPr txBox="1"/>
      </xdr:nvSpPr>
      <xdr:spPr>
        <a:xfrm>
          <a:off x="13403795" y="12850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64564</xdr:rowOff>
    </xdr:from>
    <xdr:to>
      <xdr:col>67</xdr:col>
      <xdr:colOff>101600</xdr:colOff>
      <xdr:row>76</xdr:row>
      <xdr:rowOff>166164</xdr:rowOff>
    </xdr:to>
    <xdr:sp macro="" textlink="">
      <xdr:nvSpPr>
        <xdr:cNvPr id="640" name="楕円 639"/>
        <xdr:cNvSpPr/>
      </xdr:nvSpPr>
      <xdr:spPr>
        <a:xfrm>
          <a:off x="12763500" y="1309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11241</xdr:rowOff>
    </xdr:from>
    <xdr:ext cx="599010" cy="259045"/>
    <xdr:sp macro="" textlink="">
      <xdr:nvSpPr>
        <xdr:cNvPr id="641" name="テキスト ボックス 640"/>
        <xdr:cNvSpPr txBox="1"/>
      </xdr:nvSpPr>
      <xdr:spPr>
        <a:xfrm>
          <a:off x="12514795" y="12869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2" name="直線コネクタ 651"/>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3" name="テキスト ボックス 652"/>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4" name="直線コネクタ 653"/>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55" name="テキスト ボックス 654"/>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6" name="直線コネクタ 655"/>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57" name="テキスト ボックス 656"/>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8" name="直線コネクタ 657"/>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59" name="テキスト ボックス 658"/>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0" name="直線コネクタ 659"/>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1" name="テキスト ボックス 660"/>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2" name="直線コネクタ 661"/>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3" name="テキスト ボックス 662"/>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23555</xdr:rowOff>
    </xdr:from>
    <xdr:to>
      <xdr:col>85</xdr:col>
      <xdr:colOff>126364</xdr:colOff>
      <xdr:row>99</xdr:row>
      <xdr:rowOff>97899</xdr:rowOff>
    </xdr:to>
    <xdr:cxnSp macro="">
      <xdr:nvCxnSpPr>
        <xdr:cNvPr id="667" name="直線コネクタ 666"/>
        <xdr:cNvCxnSpPr/>
      </xdr:nvCxnSpPr>
      <xdr:spPr>
        <a:xfrm flipV="1">
          <a:off x="16317595" y="15625505"/>
          <a:ext cx="1269" cy="1445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101726</xdr:rowOff>
    </xdr:from>
    <xdr:ext cx="378565" cy="259045"/>
    <xdr:sp macro="" textlink="">
      <xdr:nvSpPr>
        <xdr:cNvPr id="668" name="積立金最小値テキスト"/>
        <xdr:cNvSpPr txBox="1"/>
      </xdr:nvSpPr>
      <xdr:spPr>
        <a:xfrm>
          <a:off x="16370300" y="170752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97899</xdr:rowOff>
    </xdr:from>
    <xdr:to>
      <xdr:col>86</xdr:col>
      <xdr:colOff>25400</xdr:colOff>
      <xdr:row>99</xdr:row>
      <xdr:rowOff>97899</xdr:rowOff>
    </xdr:to>
    <xdr:cxnSp macro="">
      <xdr:nvCxnSpPr>
        <xdr:cNvPr id="669" name="直線コネクタ 668"/>
        <xdr:cNvCxnSpPr/>
      </xdr:nvCxnSpPr>
      <xdr:spPr>
        <a:xfrm>
          <a:off x="16230600" y="17071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141682</xdr:rowOff>
    </xdr:from>
    <xdr:ext cx="599010" cy="259045"/>
    <xdr:sp macro="" textlink="">
      <xdr:nvSpPr>
        <xdr:cNvPr id="670" name="積立金最大値テキスト"/>
        <xdr:cNvSpPr txBox="1"/>
      </xdr:nvSpPr>
      <xdr:spPr>
        <a:xfrm>
          <a:off x="16370300" y="1540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23555</xdr:rowOff>
    </xdr:from>
    <xdr:to>
      <xdr:col>86</xdr:col>
      <xdr:colOff>25400</xdr:colOff>
      <xdr:row>91</xdr:row>
      <xdr:rowOff>23555</xdr:rowOff>
    </xdr:to>
    <xdr:cxnSp macro="">
      <xdr:nvCxnSpPr>
        <xdr:cNvPr id="671" name="直線コネクタ 670"/>
        <xdr:cNvCxnSpPr/>
      </xdr:nvCxnSpPr>
      <xdr:spPr>
        <a:xfrm>
          <a:off x="16230600" y="15625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123893</xdr:rowOff>
    </xdr:from>
    <xdr:to>
      <xdr:col>85</xdr:col>
      <xdr:colOff>127000</xdr:colOff>
      <xdr:row>97</xdr:row>
      <xdr:rowOff>149690</xdr:rowOff>
    </xdr:to>
    <xdr:cxnSp macro="">
      <xdr:nvCxnSpPr>
        <xdr:cNvPr id="672" name="直線コネクタ 671"/>
        <xdr:cNvCxnSpPr/>
      </xdr:nvCxnSpPr>
      <xdr:spPr>
        <a:xfrm flipV="1">
          <a:off x="15481300" y="16754543"/>
          <a:ext cx="838200" cy="25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134582</xdr:rowOff>
    </xdr:from>
    <xdr:ext cx="534377" cy="259045"/>
    <xdr:sp macro="" textlink="">
      <xdr:nvSpPr>
        <xdr:cNvPr id="673" name="積立金平均値テキスト"/>
        <xdr:cNvSpPr txBox="1"/>
      </xdr:nvSpPr>
      <xdr:spPr>
        <a:xfrm>
          <a:off x="16370300" y="16765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156155</xdr:rowOff>
    </xdr:from>
    <xdr:to>
      <xdr:col>85</xdr:col>
      <xdr:colOff>177800</xdr:colOff>
      <xdr:row>98</xdr:row>
      <xdr:rowOff>86305</xdr:rowOff>
    </xdr:to>
    <xdr:sp macro="" textlink="">
      <xdr:nvSpPr>
        <xdr:cNvPr id="674" name="フローチャート: 判断 673"/>
        <xdr:cNvSpPr/>
      </xdr:nvSpPr>
      <xdr:spPr>
        <a:xfrm>
          <a:off x="16268700" y="167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35540</xdr:rowOff>
    </xdr:from>
    <xdr:to>
      <xdr:col>81</xdr:col>
      <xdr:colOff>50800</xdr:colOff>
      <xdr:row>97</xdr:row>
      <xdr:rowOff>149690</xdr:rowOff>
    </xdr:to>
    <xdr:cxnSp macro="">
      <xdr:nvCxnSpPr>
        <xdr:cNvPr id="675" name="直線コネクタ 674"/>
        <xdr:cNvCxnSpPr/>
      </xdr:nvCxnSpPr>
      <xdr:spPr>
        <a:xfrm>
          <a:off x="14592300" y="16666190"/>
          <a:ext cx="889000" cy="114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147295</xdr:rowOff>
    </xdr:from>
    <xdr:to>
      <xdr:col>81</xdr:col>
      <xdr:colOff>101600</xdr:colOff>
      <xdr:row>98</xdr:row>
      <xdr:rowOff>77445</xdr:rowOff>
    </xdr:to>
    <xdr:sp macro="" textlink="">
      <xdr:nvSpPr>
        <xdr:cNvPr id="676" name="フローチャート: 判断 675"/>
        <xdr:cNvSpPr/>
      </xdr:nvSpPr>
      <xdr:spPr>
        <a:xfrm>
          <a:off x="15430500" y="1677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68572</xdr:rowOff>
    </xdr:from>
    <xdr:ext cx="534377" cy="259045"/>
    <xdr:sp macro="" textlink="">
      <xdr:nvSpPr>
        <xdr:cNvPr id="677" name="テキスト ボックス 676"/>
        <xdr:cNvSpPr txBox="1"/>
      </xdr:nvSpPr>
      <xdr:spPr>
        <a:xfrm>
          <a:off x="15214111" y="16870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35540</xdr:rowOff>
    </xdr:from>
    <xdr:to>
      <xdr:col>76</xdr:col>
      <xdr:colOff>114300</xdr:colOff>
      <xdr:row>97</xdr:row>
      <xdr:rowOff>93390</xdr:rowOff>
    </xdr:to>
    <xdr:cxnSp macro="">
      <xdr:nvCxnSpPr>
        <xdr:cNvPr id="678" name="直線コネクタ 677"/>
        <xdr:cNvCxnSpPr/>
      </xdr:nvCxnSpPr>
      <xdr:spPr>
        <a:xfrm flipV="1">
          <a:off x="13703300" y="16666190"/>
          <a:ext cx="889000" cy="57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148532</xdr:rowOff>
    </xdr:from>
    <xdr:to>
      <xdr:col>76</xdr:col>
      <xdr:colOff>165100</xdr:colOff>
      <xdr:row>98</xdr:row>
      <xdr:rowOff>78682</xdr:rowOff>
    </xdr:to>
    <xdr:sp macro="" textlink="">
      <xdr:nvSpPr>
        <xdr:cNvPr id="679" name="フローチャート: 判断 678"/>
        <xdr:cNvSpPr/>
      </xdr:nvSpPr>
      <xdr:spPr>
        <a:xfrm>
          <a:off x="14541500" y="1677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69809</xdr:rowOff>
    </xdr:from>
    <xdr:ext cx="534377" cy="259045"/>
    <xdr:sp macro="" textlink="">
      <xdr:nvSpPr>
        <xdr:cNvPr id="680" name="テキスト ボックス 679"/>
        <xdr:cNvSpPr txBox="1"/>
      </xdr:nvSpPr>
      <xdr:spPr>
        <a:xfrm>
          <a:off x="14325111" y="1687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93390</xdr:rowOff>
    </xdr:from>
    <xdr:to>
      <xdr:col>71</xdr:col>
      <xdr:colOff>177800</xdr:colOff>
      <xdr:row>98</xdr:row>
      <xdr:rowOff>62971</xdr:rowOff>
    </xdr:to>
    <xdr:cxnSp macro="">
      <xdr:nvCxnSpPr>
        <xdr:cNvPr id="681" name="直線コネクタ 680"/>
        <xdr:cNvCxnSpPr/>
      </xdr:nvCxnSpPr>
      <xdr:spPr>
        <a:xfrm flipV="1">
          <a:off x="12814300" y="16724040"/>
          <a:ext cx="889000" cy="14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129973</xdr:rowOff>
    </xdr:from>
    <xdr:to>
      <xdr:col>72</xdr:col>
      <xdr:colOff>38100</xdr:colOff>
      <xdr:row>98</xdr:row>
      <xdr:rowOff>60123</xdr:rowOff>
    </xdr:to>
    <xdr:sp macro="" textlink="">
      <xdr:nvSpPr>
        <xdr:cNvPr id="682" name="フローチャート: 判断 681"/>
        <xdr:cNvSpPr/>
      </xdr:nvSpPr>
      <xdr:spPr>
        <a:xfrm>
          <a:off x="13652500" y="1676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51250</xdr:rowOff>
    </xdr:from>
    <xdr:ext cx="534377" cy="259045"/>
    <xdr:sp macro="" textlink="">
      <xdr:nvSpPr>
        <xdr:cNvPr id="683" name="テキスト ボックス 682"/>
        <xdr:cNvSpPr txBox="1"/>
      </xdr:nvSpPr>
      <xdr:spPr>
        <a:xfrm>
          <a:off x="13436111" y="1685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50851</xdr:rowOff>
    </xdr:from>
    <xdr:to>
      <xdr:col>67</xdr:col>
      <xdr:colOff>101600</xdr:colOff>
      <xdr:row>98</xdr:row>
      <xdr:rowOff>152451</xdr:rowOff>
    </xdr:to>
    <xdr:sp macro="" textlink="">
      <xdr:nvSpPr>
        <xdr:cNvPr id="684" name="フローチャート: 判断 683"/>
        <xdr:cNvSpPr/>
      </xdr:nvSpPr>
      <xdr:spPr>
        <a:xfrm>
          <a:off x="12763500" y="168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143578</xdr:rowOff>
    </xdr:from>
    <xdr:ext cx="534377" cy="259045"/>
    <xdr:sp macro="" textlink="">
      <xdr:nvSpPr>
        <xdr:cNvPr id="685" name="テキスト ボックス 684"/>
        <xdr:cNvSpPr txBox="1"/>
      </xdr:nvSpPr>
      <xdr:spPr>
        <a:xfrm>
          <a:off x="12547111" y="1694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73093</xdr:rowOff>
    </xdr:from>
    <xdr:to>
      <xdr:col>85</xdr:col>
      <xdr:colOff>177800</xdr:colOff>
      <xdr:row>98</xdr:row>
      <xdr:rowOff>3243</xdr:rowOff>
    </xdr:to>
    <xdr:sp macro="" textlink="">
      <xdr:nvSpPr>
        <xdr:cNvPr id="691" name="楕円 690"/>
        <xdr:cNvSpPr/>
      </xdr:nvSpPr>
      <xdr:spPr>
        <a:xfrm>
          <a:off x="16268700" y="16703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95970</xdr:rowOff>
    </xdr:from>
    <xdr:ext cx="534377" cy="259045"/>
    <xdr:sp macro="" textlink="">
      <xdr:nvSpPr>
        <xdr:cNvPr id="692" name="積立金該当値テキスト"/>
        <xdr:cNvSpPr txBox="1"/>
      </xdr:nvSpPr>
      <xdr:spPr>
        <a:xfrm>
          <a:off x="16370300" y="16555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98890</xdr:rowOff>
    </xdr:from>
    <xdr:to>
      <xdr:col>81</xdr:col>
      <xdr:colOff>101600</xdr:colOff>
      <xdr:row>98</xdr:row>
      <xdr:rowOff>29040</xdr:rowOff>
    </xdr:to>
    <xdr:sp macro="" textlink="">
      <xdr:nvSpPr>
        <xdr:cNvPr id="693" name="楕円 692"/>
        <xdr:cNvSpPr/>
      </xdr:nvSpPr>
      <xdr:spPr>
        <a:xfrm>
          <a:off x="15430500" y="1672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45567</xdr:rowOff>
    </xdr:from>
    <xdr:ext cx="534377" cy="259045"/>
    <xdr:sp macro="" textlink="">
      <xdr:nvSpPr>
        <xdr:cNvPr id="694" name="テキスト ボックス 693"/>
        <xdr:cNvSpPr txBox="1"/>
      </xdr:nvSpPr>
      <xdr:spPr>
        <a:xfrm>
          <a:off x="15214111" y="16504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156190</xdr:rowOff>
    </xdr:from>
    <xdr:to>
      <xdr:col>76</xdr:col>
      <xdr:colOff>165100</xdr:colOff>
      <xdr:row>97</xdr:row>
      <xdr:rowOff>86340</xdr:rowOff>
    </xdr:to>
    <xdr:sp macro="" textlink="">
      <xdr:nvSpPr>
        <xdr:cNvPr id="695" name="楕円 694"/>
        <xdr:cNvSpPr/>
      </xdr:nvSpPr>
      <xdr:spPr>
        <a:xfrm>
          <a:off x="14541500" y="1661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102867</xdr:rowOff>
    </xdr:from>
    <xdr:ext cx="599010" cy="259045"/>
    <xdr:sp macro="" textlink="">
      <xdr:nvSpPr>
        <xdr:cNvPr id="696" name="テキスト ボックス 695"/>
        <xdr:cNvSpPr txBox="1"/>
      </xdr:nvSpPr>
      <xdr:spPr>
        <a:xfrm>
          <a:off x="14292795" y="16390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42590</xdr:rowOff>
    </xdr:from>
    <xdr:to>
      <xdr:col>72</xdr:col>
      <xdr:colOff>38100</xdr:colOff>
      <xdr:row>97</xdr:row>
      <xdr:rowOff>144190</xdr:rowOff>
    </xdr:to>
    <xdr:sp macro="" textlink="">
      <xdr:nvSpPr>
        <xdr:cNvPr id="697" name="楕円 696"/>
        <xdr:cNvSpPr/>
      </xdr:nvSpPr>
      <xdr:spPr>
        <a:xfrm>
          <a:off x="13652500" y="1667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160717</xdr:rowOff>
    </xdr:from>
    <xdr:ext cx="599010" cy="259045"/>
    <xdr:sp macro="" textlink="">
      <xdr:nvSpPr>
        <xdr:cNvPr id="698" name="テキスト ボックス 697"/>
        <xdr:cNvSpPr txBox="1"/>
      </xdr:nvSpPr>
      <xdr:spPr>
        <a:xfrm>
          <a:off x="13403795" y="16448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12171</xdr:rowOff>
    </xdr:from>
    <xdr:to>
      <xdr:col>67</xdr:col>
      <xdr:colOff>101600</xdr:colOff>
      <xdr:row>98</xdr:row>
      <xdr:rowOff>113771</xdr:rowOff>
    </xdr:to>
    <xdr:sp macro="" textlink="">
      <xdr:nvSpPr>
        <xdr:cNvPr id="699" name="楕円 698"/>
        <xdr:cNvSpPr/>
      </xdr:nvSpPr>
      <xdr:spPr>
        <a:xfrm>
          <a:off x="12763500" y="1681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130298</xdr:rowOff>
    </xdr:from>
    <xdr:ext cx="534377" cy="259045"/>
    <xdr:sp macro="" textlink="">
      <xdr:nvSpPr>
        <xdr:cNvPr id="700" name="テキスト ボックス 699"/>
        <xdr:cNvSpPr txBox="1"/>
      </xdr:nvSpPr>
      <xdr:spPr>
        <a:xfrm>
          <a:off x="12547111" y="1658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1" name="直線コネクタ 71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2" name="テキスト ボックス 71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3" name="直線コネクタ 71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4" name="テキスト ボックス 713"/>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5" name="直線コネクタ 71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6" name="テキスト ボックス 715"/>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7" name="直線コネクタ 71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8" name="テキスト ボックス 717"/>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9" name="直線コネクタ 71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0" name="テキスト ボックス 719"/>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121488</xdr:rowOff>
    </xdr:from>
    <xdr:to>
      <xdr:col>116</xdr:col>
      <xdr:colOff>62864</xdr:colOff>
      <xdr:row>39</xdr:row>
      <xdr:rowOff>44450</xdr:rowOff>
    </xdr:to>
    <xdr:cxnSp macro="">
      <xdr:nvCxnSpPr>
        <xdr:cNvPr id="724" name="直線コネクタ 723"/>
        <xdr:cNvCxnSpPr/>
      </xdr:nvCxnSpPr>
      <xdr:spPr>
        <a:xfrm flipV="1">
          <a:off x="22159595" y="5436438"/>
          <a:ext cx="1269" cy="1294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5"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6" name="直線コネクタ 72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68165</xdr:rowOff>
    </xdr:from>
    <xdr:ext cx="534377" cy="259045"/>
    <xdr:sp macro="" textlink="">
      <xdr:nvSpPr>
        <xdr:cNvPr id="727" name="投資及び出資金最大値テキスト"/>
        <xdr:cNvSpPr txBox="1"/>
      </xdr:nvSpPr>
      <xdr:spPr>
        <a:xfrm>
          <a:off x="22212300" y="521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121488</xdr:rowOff>
    </xdr:from>
    <xdr:to>
      <xdr:col>116</xdr:col>
      <xdr:colOff>152400</xdr:colOff>
      <xdr:row>31</xdr:row>
      <xdr:rowOff>121488</xdr:rowOff>
    </xdr:to>
    <xdr:cxnSp macro="">
      <xdr:nvCxnSpPr>
        <xdr:cNvPr id="728" name="直線コネクタ 727"/>
        <xdr:cNvCxnSpPr/>
      </xdr:nvCxnSpPr>
      <xdr:spPr>
        <a:xfrm>
          <a:off x="22072600" y="5436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146977</xdr:rowOff>
    </xdr:from>
    <xdr:to>
      <xdr:col>116</xdr:col>
      <xdr:colOff>63500</xdr:colOff>
      <xdr:row>38</xdr:row>
      <xdr:rowOff>159359</xdr:rowOff>
    </xdr:to>
    <xdr:cxnSp macro="">
      <xdr:nvCxnSpPr>
        <xdr:cNvPr id="729" name="直線コネクタ 728"/>
        <xdr:cNvCxnSpPr/>
      </xdr:nvCxnSpPr>
      <xdr:spPr>
        <a:xfrm>
          <a:off x="21323300" y="6662077"/>
          <a:ext cx="838200" cy="1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154373</xdr:rowOff>
    </xdr:from>
    <xdr:ext cx="469744" cy="259045"/>
    <xdr:sp macro="" textlink="">
      <xdr:nvSpPr>
        <xdr:cNvPr id="730" name="投資及び出資金平均値テキスト"/>
        <xdr:cNvSpPr txBox="1"/>
      </xdr:nvSpPr>
      <xdr:spPr>
        <a:xfrm>
          <a:off x="22212300" y="6326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131496</xdr:rowOff>
    </xdr:from>
    <xdr:to>
      <xdr:col>116</xdr:col>
      <xdr:colOff>114300</xdr:colOff>
      <xdr:row>38</xdr:row>
      <xdr:rowOff>61646</xdr:rowOff>
    </xdr:to>
    <xdr:sp macro="" textlink="">
      <xdr:nvSpPr>
        <xdr:cNvPr id="731" name="フローチャート: 判断 730"/>
        <xdr:cNvSpPr/>
      </xdr:nvSpPr>
      <xdr:spPr>
        <a:xfrm>
          <a:off x="22110700" y="6475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146977</xdr:rowOff>
    </xdr:from>
    <xdr:to>
      <xdr:col>111</xdr:col>
      <xdr:colOff>177800</xdr:colOff>
      <xdr:row>39</xdr:row>
      <xdr:rowOff>44450</xdr:rowOff>
    </xdr:to>
    <xdr:cxnSp macro="">
      <xdr:nvCxnSpPr>
        <xdr:cNvPr id="732" name="直線コネクタ 731"/>
        <xdr:cNvCxnSpPr/>
      </xdr:nvCxnSpPr>
      <xdr:spPr>
        <a:xfrm flipV="1">
          <a:off x="20434300" y="6662077"/>
          <a:ext cx="889000" cy="68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37350</xdr:rowOff>
    </xdr:from>
    <xdr:to>
      <xdr:col>112</xdr:col>
      <xdr:colOff>38100</xdr:colOff>
      <xdr:row>38</xdr:row>
      <xdr:rowOff>138950</xdr:rowOff>
    </xdr:to>
    <xdr:sp macro="" textlink="">
      <xdr:nvSpPr>
        <xdr:cNvPr id="733" name="フローチャート: 判断 732"/>
        <xdr:cNvSpPr/>
      </xdr:nvSpPr>
      <xdr:spPr>
        <a:xfrm>
          <a:off x="21272500" y="65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155478</xdr:rowOff>
    </xdr:from>
    <xdr:ext cx="469744" cy="259045"/>
    <xdr:sp macro="" textlink="">
      <xdr:nvSpPr>
        <xdr:cNvPr id="734" name="テキスト ボックス 733"/>
        <xdr:cNvSpPr txBox="1"/>
      </xdr:nvSpPr>
      <xdr:spPr>
        <a:xfrm>
          <a:off x="21088428" y="6327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5" name="直線コネクタ 734"/>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67335</xdr:rowOff>
    </xdr:from>
    <xdr:to>
      <xdr:col>107</xdr:col>
      <xdr:colOff>101600</xdr:colOff>
      <xdr:row>38</xdr:row>
      <xdr:rowOff>168935</xdr:rowOff>
    </xdr:to>
    <xdr:sp macro="" textlink="">
      <xdr:nvSpPr>
        <xdr:cNvPr id="736" name="フローチャート: 判断 735"/>
        <xdr:cNvSpPr/>
      </xdr:nvSpPr>
      <xdr:spPr>
        <a:xfrm>
          <a:off x="20383500" y="658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14012</xdr:rowOff>
    </xdr:from>
    <xdr:ext cx="469744" cy="259045"/>
    <xdr:sp macro="" textlink="">
      <xdr:nvSpPr>
        <xdr:cNvPr id="737" name="テキスト ボックス 736"/>
        <xdr:cNvSpPr txBox="1"/>
      </xdr:nvSpPr>
      <xdr:spPr>
        <a:xfrm>
          <a:off x="20199428" y="635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8" name="直線コネクタ 737"/>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81509</xdr:rowOff>
    </xdr:from>
    <xdr:to>
      <xdr:col>102</xdr:col>
      <xdr:colOff>165100</xdr:colOff>
      <xdr:row>39</xdr:row>
      <xdr:rowOff>11659</xdr:rowOff>
    </xdr:to>
    <xdr:sp macro="" textlink="">
      <xdr:nvSpPr>
        <xdr:cNvPr id="739" name="フローチャート: 判断 738"/>
        <xdr:cNvSpPr/>
      </xdr:nvSpPr>
      <xdr:spPr>
        <a:xfrm>
          <a:off x="19494500" y="659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28186</xdr:rowOff>
    </xdr:from>
    <xdr:ext cx="469744" cy="259045"/>
    <xdr:sp macro="" textlink="">
      <xdr:nvSpPr>
        <xdr:cNvPr id="740" name="テキスト ボックス 739"/>
        <xdr:cNvSpPr txBox="1"/>
      </xdr:nvSpPr>
      <xdr:spPr>
        <a:xfrm>
          <a:off x="19310428" y="6371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84975</xdr:rowOff>
    </xdr:from>
    <xdr:to>
      <xdr:col>98</xdr:col>
      <xdr:colOff>38100</xdr:colOff>
      <xdr:row>39</xdr:row>
      <xdr:rowOff>15125</xdr:rowOff>
    </xdr:to>
    <xdr:sp macro="" textlink="">
      <xdr:nvSpPr>
        <xdr:cNvPr id="741" name="フローチャート: 判断 740"/>
        <xdr:cNvSpPr/>
      </xdr:nvSpPr>
      <xdr:spPr>
        <a:xfrm>
          <a:off x="18605500" y="660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31653</xdr:rowOff>
    </xdr:from>
    <xdr:ext cx="469744" cy="259045"/>
    <xdr:sp macro="" textlink="">
      <xdr:nvSpPr>
        <xdr:cNvPr id="742" name="テキスト ボックス 741"/>
        <xdr:cNvSpPr txBox="1"/>
      </xdr:nvSpPr>
      <xdr:spPr>
        <a:xfrm>
          <a:off x="18421428" y="6375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108559</xdr:rowOff>
    </xdr:from>
    <xdr:to>
      <xdr:col>116</xdr:col>
      <xdr:colOff>114300</xdr:colOff>
      <xdr:row>39</xdr:row>
      <xdr:rowOff>38709</xdr:rowOff>
    </xdr:to>
    <xdr:sp macro="" textlink="">
      <xdr:nvSpPr>
        <xdr:cNvPr id="748" name="楕円 747"/>
        <xdr:cNvSpPr/>
      </xdr:nvSpPr>
      <xdr:spPr>
        <a:xfrm>
          <a:off x="22110700" y="662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23486</xdr:rowOff>
    </xdr:from>
    <xdr:ext cx="469744" cy="259045"/>
    <xdr:sp macro="" textlink="">
      <xdr:nvSpPr>
        <xdr:cNvPr id="749" name="投資及び出資金該当値テキスト"/>
        <xdr:cNvSpPr txBox="1"/>
      </xdr:nvSpPr>
      <xdr:spPr>
        <a:xfrm>
          <a:off x="22212300" y="6538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96177</xdr:rowOff>
    </xdr:from>
    <xdr:to>
      <xdr:col>112</xdr:col>
      <xdr:colOff>38100</xdr:colOff>
      <xdr:row>39</xdr:row>
      <xdr:rowOff>26327</xdr:rowOff>
    </xdr:to>
    <xdr:sp macro="" textlink="">
      <xdr:nvSpPr>
        <xdr:cNvPr id="750" name="楕円 749"/>
        <xdr:cNvSpPr/>
      </xdr:nvSpPr>
      <xdr:spPr>
        <a:xfrm>
          <a:off x="21272500" y="6611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17454</xdr:rowOff>
    </xdr:from>
    <xdr:ext cx="469744" cy="259045"/>
    <xdr:sp macro="" textlink="">
      <xdr:nvSpPr>
        <xdr:cNvPr id="751" name="テキスト ボックス 750"/>
        <xdr:cNvSpPr txBox="1"/>
      </xdr:nvSpPr>
      <xdr:spPr>
        <a:xfrm>
          <a:off x="21088428" y="6704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2" name="楕円 751"/>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3" name="テキスト ボックス 752"/>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4" name="楕円 753"/>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5" name="テキスト ボックス 754"/>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6" name="楕円 755"/>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7" name="テキスト ボックス 756"/>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8" name="直線コネクタ 76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9" name="テキスト ボックス 76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0" name="直線コネクタ 76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1" name="テキスト ボックス 770"/>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2" name="直線コネクタ 77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3" name="テキスト ボックス 772"/>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4" name="直線コネクタ 77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5" name="テキスト ボックス 774"/>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7" name="テキスト ボックス 77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70869</xdr:rowOff>
    </xdr:from>
    <xdr:to>
      <xdr:col>116</xdr:col>
      <xdr:colOff>62864</xdr:colOff>
      <xdr:row>58</xdr:row>
      <xdr:rowOff>139700</xdr:rowOff>
    </xdr:to>
    <xdr:cxnSp macro="">
      <xdr:nvCxnSpPr>
        <xdr:cNvPr id="779" name="直線コネクタ 778"/>
        <xdr:cNvCxnSpPr/>
      </xdr:nvCxnSpPr>
      <xdr:spPr>
        <a:xfrm flipV="1">
          <a:off x="22159595" y="8643369"/>
          <a:ext cx="1269" cy="144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0"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1" name="直線コネクタ 78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17546</xdr:rowOff>
    </xdr:from>
    <xdr:ext cx="534377" cy="259045"/>
    <xdr:sp macro="" textlink="">
      <xdr:nvSpPr>
        <xdr:cNvPr id="782" name="貸付金最大値テキスト"/>
        <xdr:cNvSpPr txBox="1"/>
      </xdr:nvSpPr>
      <xdr:spPr>
        <a:xfrm>
          <a:off x="22212300" y="841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70869</xdr:rowOff>
    </xdr:from>
    <xdr:to>
      <xdr:col>116</xdr:col>
      <xdr:colOff>152400</xdr:colOff>
      <xdr:row>50</xdr:row>
      <xdr:rowOff>70869</xdr:rowOff>
    </xdr:to>
    <xdr:cxnSp macro="">
      <xdr:nvCxnSpPr>
        <xdr:cNvPr id="783" name="直線コネクタ 782"/>
        <xdr:cNvCxnSpPr/>
      </xdr:nvCxnSpPr>
      <xdr:spPr>
        <a:xfrm>
          <a:off x="22072600" y="864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134328</xdr:rowOff>
    </xdr:from>
    <xdr:to>
      <xdr:col>116</xdr:col>
      <xdr:colOff>63500</xdr:colOff>
      <xdr:row>58</xdr:row>
      <xdr:rowOff>134465</xdr:rowOff>
    </xdr:to>
    <xdr:cxnSp macro="">
      <xdr:nvCxnSpPr>
        <xdr:cNvPr id="784" name="直線コネクタ 783"/>
        <xdr:cNvCxnSpPr/>
      </xdr:nvCxnSpPr>
      <xdr:spPr>
        <a:xfrm flipV="1">
          <a:off x="21323300" y="10078428"/>
          <a:ext cx="8382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26532</xdr:rowOff>
    </xdr:from>
    <xdr:ext cx="469744" cy="259045"/>
    <xdr:sp macro="" textlink="">
      <xdr:nvSpPr>
        <xdr:cNvPr id="785" name="貸付金平均値テキスト"/>
        <xdr:cNvSpPr txBox="1"/>
      </xdr:nvSpPr>
      <xdr:spPr>
        <a:xfrm>
          <a:off x="22212300" y="9799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3655</xdr:rowOff>
    </xdr:from>
    <xdr:to>
      <xdr:col>116</xdr:col>
      <xdr:colOff>114300</xdr:colOff>
      <xdr:row>58</xdr:row>
      <xdr:rowOff>105255</xdr:rowOff>
    </xdr:to>
    <xdr:sp macro="" textlink="">
      <xdr:nvSpPr>
        <xdr:cNvPr id="786" name="フローチャート: 判断 785"/>
        <xdr:cNvSpPr/>
      </xdr:nvSpPr>
      <xdr:spPr>
        <a:xfrm>
          <a:off x="221107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134465</xdr:rowOff>
    </xdr:from>
    <xdr:to>
      <xdr:col>111</xdr:col>
      <xdr:colOff>177800</xdr:colOff>
      <xdr:row>58</xdr:row>
      <xdr:rowOff>134556</xdr:rowOff>
    </xdr:to>
    <xdr:cxnSp macro="">
      <xdr:nvCxnSpPr>
        <xdr:cNvPr id="787" name="直線コネクタ 786"/>
        <xdr:cNvCxnSpPr/>
      </xdr:nvCxnSpPr>
      <xdr:spPr>
        <a:xfrm flipV="1">
          <a:off x="20434300" y="10078565"/>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63526</xdr:rowOff>
    </xdr:from>
    <xdr:to>
      <xdr:col>112</xdr:col>
      <xdr:colOff>38100</xdr:colOff>
      <xdr:row>57</xdr:row>
      <xdr:rowOff>165126</xdr:rowOff>
    </xdr:to>
    <xdr:sp macro="" textlink="">
      <xdr:nvSpPr>
        <xdr:cNvPr id="788" name="フローチャート: 判断 787"/>
        <xdr:cNvSpPr/>
      </xdr:nvSpPr>
      <xdr:spPr>
        <a:xfrm>
          <a:off x="21272500" y="983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10203</xdr:rowOff>
    </xdr:from>
    <xdr:ext cx="469744" cy="259045"/>
    <xdr:sp macro="" textlink="">
      <xdr:nvSpPr>
        <xdr:cNvPr id="789" name="テキスト ボックス 788"/>
        <xdr:cNvSpPr txBox="1"/>
      </xdr:nvSpPr>
      <xdr:spPr>
        <a:xfrm>
          <a:off x="21088428" y="961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134556</xdr:rowOff>
    </xdr:from>
    <xdr:to>
      <xdr:col>107</xdr:col>
      <xdr:colOff>50800</xdr:colOff>
      <xdr:row>58</xdr:row>
      <xdr:rowOff>134648</xdr:rowOff>
    </xdr:to>
    <xdr:cxnSp macro="">
      <xdr:nvCxnSpPr>
        <xdr:cNvPr id="790" name="直線コネクタ 789"/>
        <xdr:cNvCxnSpPr/>
      </xdr:nvCxnSpPr>
      <xdr:spPr>
        <a:xfrm flipV="1">
          <a:off x="19545300" y="10078656"/>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170030</xdr:rowOff>
    </xdr:from>
    <xdr:to>
      <xdr:col>107</xdr:col>
      <xdr:colOff>101600</xdr:colOff>
      <xdr:row>57</xdr:row>
      <xdr:rowOff>100180</xdr:rowOff>
    </xdr:to>
    <xdr:sp macro="" textlink="">
      <xdr:nvSpPr>
        <xdr:cNvPr id="791" name="フローチャート: 判断 790"/>
        <xdr:cNvSpPr/>
      </xdr:nvSpPr>
      <xdr:spPr>
        <a:xfrm>
          <a:off x="20383500" y="977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116707</xdr:rowOff>
    </xdr:from>
    <xdr:ext cx="534377" cy="259045"/>
    <xdr:sp macro="" textlink="">
      <xdr:nvSpPr>
        <xdr:cNvPr id="792" name="テキスト ボックス 791"/>
        <xdr:cNvSpPr txBox="1"/>
      </xdr:nvSpPr>
      <xdr:spPr>
        <a:xfrm>
          <a:off x="20167111" y="954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134648</xdr:rowOff>
    </xdr:from>
    <xdr:to>
      <xdr:col>102</xdr:col>
      <xdr:colOff>114300</xdr:colOff>
      <xdr:row>58</xdr:row>
      <xdr:rowOff>134785</xdr:rowOff>
    </xdr:to>
    <xdr:cxnSp macro="">
      <xdr:nvCxnSpPr>
        <xdr:cNvPr id="793" name="直線コネクタ 792"/>
        <xdr:cNvCxnSpPr/>
      </xdr:nvCxnSpPr>
      <xdr:spPr>
        <a:xfrm flipV="1">
          <a:off x="18656300" y="10078748"/>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152291</xdr:rowOff>
    </xdr:from>
    <xdr:to>
      <xdr:col>102</xdr:col>
      <xdr:colOff>165100</xdr:colOff>
      <xdr:row>58</xdr:row>
      <xdr:rowOff>82441</xdr:rowOff>
    </xdr:to>
    <xdr:sp macro="" textlink="">
      <xdr:nvSpPr>
        <xdr:cNvPr id="794" name="フローチャート: 判断 793"/>
        <xdr:cNvSpPr/>
      </xdr:nvSpPr>
      <xdr:spPr>
        <a:xfrm>
          <a:off x="19494500" y="992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98968</xdr:rowOff>
    </xdr:from>
    <xdr:ext cx="469744" cy="259045"/>
    <xdr:sp macro="" textlink="">
      <xdr:nvSpPr>
        <xdr:cNvPr id="795" name="テキスト ボックス 794"/>
        <xdr:cNvSpPr txBox="1"/>
      </xdr:nvSpPr>
      <xdr:spPr>
        <a:xfrm>
          <a:off x="19310428" y="970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8570</xdr:rowOff>
    </xdr:from>
    <xdr:to>
      <xdr:col>98</xdr:col>
      <xdr:colOff>38100</xdr:colOff>
      <xdr:row>58</xdr:row>
      <xdr:rowOff>110170</xdr:rowOff>
    </xdr:to>
    <xdr:sp macro="" textlink="">
      <xdr:nvSpPr>
        <xdr:cNvPr id="796" name="フローチャート: 判断 795"/>
        <xdr:cNvSpPr/>
      </xdr:nvSpPr>
      <xdr:spPr>
        <a:xfrm>
          <a:off x="18605500" y="995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126697</xdr:rowOff>
    </xdr:from>
    <xdr:ext cx="469744" cy="259045"/>
    <xdr:sp macro="" textlink="">
      <xdr:nvSpPr>
        <xdr:cNvPr id="797" name="テキスト ボックス 796"/>
        <xdr:cNvSpPr txBox="1"/>
      </xdr:nvSpPr>
      <xdr:spPr>
        <a:xfrm>
          <a:off x="18421428" y="9727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83528</xdr:rowOff>
    </xdr:from>
    <xdr:to>
      <xdr:col>116</xdr:col>
      <xdr:colOff>114300</xdr:colOff>
      <xdr:row>59</xdr:row>
      <xdr:rowOff>13678</xdr:rowOff>
    </xdr:to>
    <xdr:sp macro="" textlink="">
      <xdr:nvSpPr>
        <xdr:cNvPr id="803" name="楕円 802"/>
        <xdr:cNvSpPr/>
      </xdr:nvSpPr>
      <xdr:spPr>
        <a:xfrm>
          <a:off x="22110700" y="1002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169905</xdr:rowOff>
    </xdr:from>
    <xdr:ext cx="378565" cy="259045"/>
    <xdr:sp macro="" textlink="">
      <xdr:nvSpPr>
        <xdr:cNvPr id="804" name="貸付金該当値テキスト"/>
        <xdr:cNvSpPr txBox="1"/>
      </xdr:nvSpPr>
      <xdr:spPr>
        <a:xfrm>
          <a:off x="22212300" y="9942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83665</xdr:rowOff>
    </xdr:from>
    <xdr:to>
      <xdr:col>112</xdr:col>
      <xdr:colOff>38100</xdr:colOff>
      <xdr:row>59</xdr:row>
      <xdr:rowOff>13815</xdr:rowOff>
    </xdr:to>
    <xdr:sp macro="" textlink="">
      <xdr:nvSpPr>
        <xdr:cNvPr id="805" name="楕円 804"/>
        <xdr:cNvSpPr/>
      </xdr:nvSpPr>
      <xdr:spPr>
        <a:xfrm>
          <a:off x="21272500" y="1002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4942</xdr:rowOff>
    </xdr:from>
    <xdr:ext cx="378565" cy="259045"/>
    <xdr:sp macro="" textlink="">
      <xdr:nvSpPr>
        <xdr:cNvPr id="806" name="テキスト ボックス 805"/>
        <xdr:cNvSpPr txBox="1"/>
      </xdr:nvSpPr>
      <xdr:spPr>
        <a:xfrm>
          <a:off x="21134017" y="10120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83756</xdr:rowOff>
    </xdr:from>
    <xdr:to>
      <xdr:col>107</xdr:col>
      <xdr:colOff>101600</xdr:colOff>
      <xdr:row>59</xdr:row>
      <xdr:rowOff>13906</xdr:rowOff>
    </xdr:to>
    <xdr:sp macro="" textlink="">
      <xdr:nvSpPr>
        <xdr:cNvPr id="807" name="楕円 806"/>
        <xdr:cNvSpPr/>
      </xdr:nvSpPr>
      <xdr:spPr>
        <a:xfrm>
          <a:off x="20383500" y="1002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5033</xdr:rowOff>
    </xdr:from>
    <xdr:ext cx="378565" cy="259045"/>
    <xdr:sp macro="" textlink="">
      <xdr:nvSpPr>
        <xdr:cNvPr id="808" name="テキスト ボックス 807"/>
        <xdr:cNvSpPr txBox="1"/>
      </xdr:nvSpPr>
      <xdr:spPr>
        <a:xfrm>
          <a:off x="20245017" y="10120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83848</xdr:rowOff>
    </xdr:from>
    <xdr:to>
      <xdr:col>102</xdr:col>
      <xdr:colOff>165100</xdr:colOff>
      <xdr:row>59</xdr:row>
      <xdr:rowOff>13998</xdr:rowOff>
    </xdr:to>
    <xdr:sp macro="" textlink="">
      <xdr:nvSpPr>
        <xdr:cNvPr id="809" name="楕円 808"/>
        <xdr:cNvSpPr/>
      </xdr:nvSpPr>
      <xdr:spPr>
        <a:xfrm>
          <a:off x="19494500" y="10027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5125</xdr:rowOff>
    </xdr:from>
    <xdr:ext cx="378565" cy="259045"/>
    <xdr:sp macro="" textlink="">
      <xdr:nvSpPr>
        <xdr:cNvPr id="810" name="テキスト ボックス 809"/>
        <xdr:cNvSpPr txBox="1"/>
      </xdr:nvSpPr>
      <xdr:spPr>
        <a:xfrm>
          <a:off x="19356017" y="101206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83985</xdr:rowOff>
    </xdr:from>
    <xdr:to>
      <xdr:col>98</xdr:col>
      <xdr:colOff>38100</xdr:colOff>
      <xdr:row>59</xdr:row>
      <xdr:rowOff>14135</xdr:rowOff>
    </xdr:to>
    <xdr:sp macro="" textlink="">
      <xdr:nvSpPr>
        <xdr:cNvPr id="811" name="楕円 810"/>
        <xdr:cNvSpPr/>
      </xdr:nvSpPr>
      <xdr:spPr>
        <a:xfrm>
          <a:off x="18605500" y="1002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5262</xdr:rowOff>
    </xdr:from>
    <xdr:ext cx="378565" cy="259045"/>
    <xdr:sp macro="" textlink="">
      <xdr:nvSpPr>
        <xdr:cNvPr id="812" name="テキスト ボックス 811"/>
        <xdr:cNvSpPr txBox="1"/>
      </xdr:nvSpPr>
      <xdr:spPr>
        <a:xfrm>
          <a:off x="18467017" y="10120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3" name="テキスト ボックス 82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5" name="テキスト ボックス 824"/>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7" name="テキスト ボックス 826"/>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9" name="テキスト ボックス 828"/>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1" name="テキスト ボックス 830"/>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3" name="テキスト ボックス 832"/>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5" name="テキスト ボックス 834"/>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98977</xdr:rowOff>
    </xdr:from>
    <xdr:to>
      <xdr:col>116</xdr:col>
      <xdr:colOff>62864</xdr:colOff>
      <xdr:row>78</xdr:row>
      <xdr:rowOff>159489</xdr:rowOff>
    </xdr:to>
    <xdr:cxnSp macro="">
      <xdr:nvCxnSpPr>
        <xdr:cNvPr id="839" name="直線コネクタ 838"/>
        <xdr:cNvCxnSpPr/>
      </xdr:nvCxnSpPr>
      <xdr:spPr>
        <a:xfrm flipV="1">
          <a:off x="22159595" y="12100477"/>
          <a:ext cx="1269" cy="1432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163316</xdr:rowOff>
    </xdr:from>
    <xdr:ext cx="534377" cy="259045"/>
    <xdr:sp macro="" textlink="">
      <xdr:nvSpPr>
        <xdr:cNvPr id="840" name="繰出金最小値テキスト"/>
        <xdr:cNvSpPr txBox="1"/>
      </xdr:nvSpPr>
      <xdr:spPr>
        <a:xfrm>
          <a:off x="22212300" y="1353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159489</xdr:rowOff>
    </xdr:from>
    <xdr:to>
      <xdr:col>116</xdr:col>
      <xdr:colOff>152400</xdr:colOff>
      <xdr:row>78</xdr:row>
      <xdr:rowOff>159489</xdr:rowOff>
    </xdr:to>
    <xdr:cxnSp macro="">
      <xdr:nvCxnSpPr>
        <xdr:cNvPr id="841" name="直線コネクタ 840"/>
        <xdr:cNvCxnSpPr/>
      </xdr:nvCxnSpPr>
      <xdr:spPr>
        <a:xfrm>
          <a:off x="22072600" y="1353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45654</xdr:rowOff>
    </xdr:from>
    <xdr:ext cx="599010" cy="259045"/>
    <xdr:sp macro="" textlink="">
      <xdr:nvSpPr>
        <xdr:cNvPr id="842" name="繰出金最大値テキスト"/>
        <xdr:cNvSpPr txBox="1"/>
      </xdr:nvSpPr>
      <xdr:spPr>
        <a:xfrm>
          <a:off x="22212300" y="1187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98977</xdr:rowOff>
    </xdr:from>
    <xdr:to>
      <xdr:col>116</xdr:col>
      <xdr:colOff>152400</xdr:colOff>
      <xdr:row>70</xdr:row>
      <xdr:rowOff>98977</xdr:rowOff>
    </xdr:to>
    <xdr:cxnSp macro="">
      <xdr:nvCxnSpPr>
        <xdr:cNvPr id="843" name="直線コネクタ 842"/>
        <xdr:cNvCxnSpPr/>
      </xdr:nvCxnSpPr>
      <xdr:spPr>
        <a:xfrm>
          <a:off x="22072600" y="1210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106308</xdr:rowOff>
    </xdr:from>
    <xdr:to>
      <xdr:col>116</xdr:col>
      <xdr:colOff>63500</xdr:colOff>
      <xdr:row>73</xdr:row>
      <xdr:rowOff>21563</xdr:rowOff>
    </xdr:to>
    <xdr:cxnSp macro="">
      <xdr:nvCxnSpPr>
        <xdr:cNvPr id="844" name="直線コネクタ 843"/>
        <xdr:cNvCxnSpPr/>
      </xdr:nvCxnSpPr>
      <xdr:spPr>
        <a:xfrm>
          <a:off x="21323300" y="12450708"/>
          <a:ext cx="838200" cy="86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16561</xdr:rowOff>
    </xdr:from>
    <xdr:ext cx="534377" cy="259045"/>
    <xdr:sp macro="" textlink="">
      <xdr:nvSpPr>
        <xdr:cNvPr id="845" name="繰出金平均値テキスト"/>
        <xdr:cNvSpPr txBox="1"/>
      </xdr:nvSpPr>
      <xdr:spPr>
        <a:xfrm>
          <a:off x="22212300" y="12875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38134</xdr:rowOff>
    </xdr:from>
    <xdr:to>
      <xdr:col>116</xdr:col>
      <xdr:colOff>114300</xdr:colOff>
      <xdr:row>75</xdr:row>
      <xdr:rowOff>139734</xdr:rowOff>
    </xdr:to>
    <xdr:sp macro="" textlink="">
      <xdr:nvSpPr>
        <xdr:cNvPr id="846" name="フローチャート: 判断 845"/>
        <xdr:cNvSpPr/>
      </xdr:nvSpPr>
      <xdr:spPr>
        <a:xfrm>
          <a:off x="22110700" y="1289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106308</xdr:rowOff>
    </xdr:from>
    <xdr:to>
      <xdr:col>111</xdr:col>
      <xdr:colOff>177800</xdr:colOff>
      <xdr:row>73</xdr:row>
      <xdr:rowOff>53436</xdr:rowOff>
    </xdr:to>
    <xdr:cxnSp macro="">
      <xdr:nvCxnSpPr>
        <xdr:cNvPr id="847" name="直線コネクタ 846"/>
        <xdr:cNvCxnSpPr/>
      </xdr:nvCxnSpPr>
      <xdr:spPr>
        <a:xfrm flipV="1">
          <a:off x="20434300" y="12450708"/>
          <a:ext cx="889000" cy="11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23537</xdr:rowOff>
    </xdr:from>
    <xdr:to>
      <xdr:col>112</xdr:col>
      <xdr:colOff>38100</xdr:colOff>
      <xdr:row>74</xdr:row>
      <xdr:rowOff>125137</xdr:rowOff>
    </xdr:to>
    <xdr:sp macro="" textlink="">
      <xdr:nvSpPr>
        <xdr:cNvPr id="848" name="フローチャート: 判断 847"/>
        <xdr:cNvSpPr/>
      </xdr:nvSpPr>
      <xdr:spPr>
        <a:xfrm>
          <a:off x="21272500" y="1271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116264</xdr:rowOff>
    </xdr:from>
    <xdr:ext cx="534377" cy="259045"/>
    <xdr:sp macro="" textlink="">
      <xdr:nvSpPr>
        <xdr:cNvPr id="849" name="テキスト ボックス 848"/>
        <xdr:cNvSpPr txBox="1"/>
      </xdr:nvSpPr>
      <xdr:spPr>
        <a:xfrm>
          <a:off x="21056111" y="1280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53436</xdr:rowOff>
    </xdr:from>
    <xdr:to>
      <xdr:col>107</xdr:col>
      <xdr:colOff>50800</xdr:colOff>
      <xdr:row>73</xdr:row>
      <xdr:rowOff>126000</xdr:rowOff>
    </xdr:to>
    <xdr:cxnSp macro="">
      <xdr:nvCxnSpPr>
        <xdr:cNvPr id="850" name="直線コネクタ 849"/>
        <xdr:cNvCxnSpPr/>
      </xdr:nvCxnSpPr>
      <xdr:spPr>
        <a:xfrm flipV="1">
          <a:off x="19545300" y="12569286"/>
          <a:ext cx="889000" cy="72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24500</xdr:rowOff>
    </xdr:from>
    <xdr:to>
      <xdr:col>107</xdr:col>
      <xdr:colOff>101600</xdr:colOff>
      <xdr:row>74</xdr:row>
      <xdr:rowOff>126100</xdr:rowOff>
    </xdr:to>
    <xdr:sp macro="" textlink="">
      <xdr:nvSpPr>
        <xdr:cNvPr id="851" name="フローチャート: 判断 850"/>
        <xdr:cNvSpPr/>
      </xdr:nvSpPr>
      <xdr:spPr>
        <a:xfrm>
          <a:off x="20383500" y="1271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117227</xdr:rowOff>
    </xdr:from>
    <xdr:ext cx="534377" cy="259045"/>
    <xdr:sp macro="" textlink="">
      <xdr:nvSpPr>
        <xdr:cNvPr id="852" name="テキスト ボックス 851"/>
        <xdr:cNvSpPr txBox="1"/>
      </xdr:nvSpPr>
      <xdr:spPr>
        <a:xfrm>
          <a:off x="20167111" y="1280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126000</xdr:rowOff>
    </xdr:from>
    <xdr:to>
      <xdr:col>102</xdr:col>
      <xdr:colOff>114300</xdr:colOff>
      <xdr:row>73</xdr:row>
      <xdr:rowOff>132662</xdr:rowOff>
    </xdr:to>
    <xdr:cxnSp macro="">
      <xdr:nvCxnSpPr>
        <xdr:cNvPr id="853" name="直線コネクタ 852"/>
        <xdr:cNvCxnSpPr/>
      </xdr:nvCxnSpPr>
      <xdr:spPr>
        <a:xfrm flipV="1">
          <a:off x="18656300" y="12641850"/>
          <a:ext cx="889000" cy="6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49695</xdr:rowOff>
    </xdr:from>
    <xdr:to>
      <xdr:col>102</xdr:col>
      <xdr:colOff>165100</xdr:colOff>
      <xdr:row>74</xdr:row>
      <xdr:rowOff>151295</xdr:rowOff>
    </xdr:to>
    <xdr:sp macro="" textlink="">
      <xdr:nvSpPr>
        <xdr:cNvPr id="854" name="フローチャート: 判断 853"/>
        <xdr:cNvSpPr/>
      </xdr:nvSpPr>
      <xdr:spPr>
        <a:xfrm>
          <a:off x="19494500" y="127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142422</xdr:rowOff>
    </xdr:from>
    <xdr:ext cx="534377" cy="259045"/>
    <xdr:sp macro="" textlink="">
      <xdr:nvSpPr>
        <xdr:cNvPr id="855" name="テキスト ボックス 854"/>
        <xdr:cNvSpPr txBox="1"/>
      </xdr:nvSpPr>
      <xdr:spPr>
        <a:xfrm>
          <a:off x="19278111" y="1282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497</xdr:rowOff>
    </xdr:from>
    <xdr:to>
      <xdr:col>98</xdr:col>
      <xdr:colOff>38100</xdr:colOff>
      <xdr:row>74</xdr:row>
      <xdr:rowOff>102097</xdr:rowOff>
    </xdr:to>
    <xdr:sp macro="" textlink="">
      <xdr:nvSpPr>
        <xdr:cNvPr id="856" name="フローチャート: 判断 855"/>
        <xdr:cNvSpPr/>
      </xdr:nvSpPr>
      <xdr:spPr>
        <a:xfrm>
          <a:off x="18605500" y="12687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93224</xdr:rowOff>
    </xdr:from>
    <xdr:ext cx="534377" cy="259045"/>
    <xdr:sp macro="" textlink="">
      <xdr:nvSpPr>
        <xdr:cNvPr id="857" name="テキスト ボックス 856"/>
        <xdr:cNvSpPr txBox="1"/>
      </xdr:nvSpPr>
      <xdr:spPr>
        <a:xfrm>
          <a:off x="18389111" y="1278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142213</xdr:rowOff>
    </xdr:from>
    <xdr:to>
      <xdr:col>116</xdr:col>
      <xdr:colOff>114300</xdr:colOff>
      <xdr:row>73</xdr:row>
      <xdr:rowOff>72363</xdr:rowOff>
    </xdr:to>
    <xdr:sp macro="" textlink="">
      <xdr:nvSpPr>
        <xdr:cNvPr id="863" name="楕円 862"/>
        <xdr:cNvSpPr/>
      </xdr:nvSpPr>
      <xdr:spPr>
        <a:xfrm>
          <a:off x="22110700" y="12486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165090</xdr:rowOff>
    </xdr:from>
    <xdr:ext cx="534377" cy="259045"/>
    <xdr:sp macro="" textlink="">
      <xdr:nvSpPr>
        <xdr:cNvPr id="864" name="繰出金該当値テキスト"/>
        <xdr:cNvSpPr txBox="1"/>
      </xdr:nvSpPr>
      <xdr:spPr>
        <a:xfrm>
          <a:off x="22212300" y="12338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55508</xdr:rowOff>
    </xdr:from>
    <xdr:to>
      <xdr:col>112</xdr:col>
      <xdr:colOff>38100</xdr:colOff>
      <xdr:row>72</xdr:row>
      <xdr:rowOff>157108</xdr:rowOff>
    </xdr:to>
    <xdr:sp macro="" textlink="">
      <xdr:nvSpPr>
        <xdr:cNvPr id="865" name="楕円 864"/>
        <xdr:cNvSpPr/>
      </xdr:nvSpPr>
      <xdr:spPr>
        <a:xfrm>
          <a:off x="21272500" y="1239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2185</xdr:rowOff>
    </xdr:from>
    <xdr:ext cx="534377" cy="259045"/>
    <xdr:sp macro="" textlink="">
      <xdr:nvSpPr>
        <xdr:cNvPr id="866" name="テキスト ボックス 865"/>
        <xdr:cNvSpPr txBox="1"/>
      </xdr:nvSpPr>
      <xdr:spPr>
        <a:xfrm>
          <a:off x="21056111" y="12175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2636</xdr:rowOff>
    </xdr:from>
    <xdr:to>
      <xdr:col>107</xdr:col>
      <xdr:colOff>101600</xdr:colOff>
      <xdr:row>73</xdr:row>
      <xdr:rowOff>104236</xdr:rowOff>
    </xdr:to>
    <xdr:sp macro="" textlink="">
      <xdr:nvSpPr>
        <xdr:cNvPr id="867" name="楕円 866"/>
        <xdr:cNvSpPr/>
      </xdr:nvSpPr>
      <xdr:spPr>
        <a:xfrm>
          <a:off x="20383500" y="1251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120763</xdr:rowOff>
    </xdr:from>
    <xdr:ext cx="534377" cy="259045"/>
    <xdr:sp macro="" textlink="">
      <xdr:nvSpPr>
        <xdr:cNvPr id="868" name="テキスト ボックス 867"/>
        <xdr:cNvSpPr txBox="1"/>
      </xdr:nvSpPr>
      <xdr:spPr>
        <a:xfrm>
          <a:off x="20167111" y="12293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75200</xdr:rowOff>
    </xdr:from>
    <xdr:to>
      <xdr:col>102</xdr:col>
      <xdr:colOff>165100</xdr:colOff>
      <xdr:row>74</xdr:row>
      <xdr:rowOff>5350</xdr:rowOff>
    </xdr:to>
    <xdr:sp macro="" textlink="">
      <xdr:nvSpPr>
        <xdr:cNvPr id="869" name="楕円 868"/>
        <xdr:cNvSpPr/>
      </xdr:nvSpPr>
      <xdr:spPr>
        <a:xfrm>
          <a:off x="19494500" y="1259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21877</xdr:rowOff>
    </xdr:from>
    <xdr:ext cx="534377" cy="259045"/>
    <xdr:sp macro="" textlink="">
      <xdr:nvSpPr>
        <xdr:cNvPr id="870" name="テキスト ボックス 869"/>
        <xdr:cNvSpPr txBox="1"/>
      </xdr:nvSpPr>
      <xdr:spPr>
        <a:xfrm>
          <a:off x="19278111" y="1236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81862</xdr:rowOff>
    </xdr:from>
    <xdr:to>
      <xdr:col>98</xdr:col>
      <xdr:colOff>38100</xdr:colOff>
      <xdr:row>74</xdr:row>
      <xdr:rowOff>12012</xdr:rowOff>
    </xdr:to>
    <xdr:sp macro="" textlink="">
      <xdr:nvSpPr>
        <xdr:cNvPr id="871" name="楕円 870"/>
        <xdr:cNvSpPr/>
      </xdr:nvSpPr>
      <xdr:spPr>
        <a:xfrm>
          <a:off x="18605500" y="12597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28539</xdr:rowOff>
    </xdr:from>
    <xdr:ext cx="534377" cy="259045"/>
    <xdr:sp macro="" textlink="">
      <xdr:nvSpPr>
        <xdr:cNvPr id="872" name="テキスト ボックス 871"/>
        <xdr:cNvSpPr txBox="1"/>
      </xdr:nvSpPr>
      <xdr:spPr>
        <a:xfrm>
          <a:off x="18389111" y="12372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歳出決算総額は、住民</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1,369,518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円となっている。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人件費は、住民</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241,078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円となっており、類似団体平均を上回っている。本町は離島や広域な行政区域を有しており、職員数が類似団体に比べ多くなっていることなどから人件費が多額になっている。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維持補修費は、住民</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15,672</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円となっており、類似団体平均を上回っている。前年度から増となった要因は、公営住宅に係る維持補修費が増となったため。</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普通建設事業費（うち</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新規</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整備）は、住民</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64,859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円となっており、類似団体平均を上回っている。。前年度から</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となった要因は、主に</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小型動力ポンプ車購入事業</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によるものである。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普通建設事業費（うち更新整備）は、住民</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148,978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円となっており、類似団体平均を上回っている。。前年度から減となった要因は、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主に西古見観光拠点施設整備事業</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の完了によるものである。</a:t>
          </a:r>
          <a:endParaRPr lang="ja-JP" altLang="ja-JP" sz="1200">
            <a:effectLst/>
            <a:latin typeface="ＭＳ Ｐゴシック" panose="020B0600070205080204" pitchFamily="50" charset="-128"/>
            <a:ea typeface="ＭＳ Ｐゴシック" panose="020B0600070205080204" pitchFamily="50" charset="-128"/>
          </a:endParaRPr>
        </a:p>
        <a:p>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災害復旧事業費は、住民</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人当た</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り</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71,533</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円となっており、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類似団体平均を上回っている。</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前年度から増となった要因は、</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前々年度に発生した</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豪雨災害の</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復旧</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によるものである。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鹿児島県瀬戸内町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8,084
8,052
239.65
11,860,472
11,071,186
525,444
5,757,348
7,736,556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114808</xdr:rowOff>
    </xdr:from>
    <xdr:to>
      <xdr:col>24</xdr:col>
      <xdr:colOff>62865</xdr:colOff>
      <xdr:row>39</xdr:row>
      <xdr:rowOff>102489</xdr:rowOff>
    </xdr:to>
    <xdr:cxnSp macro="">
      <xdr:nvCxnSpPr>
        <xdr:cNvPr id="56" name="直線コネクタ 55"/>
        <xdr:cNvCxnSpPr/>
      </xdr:nvCxnSpPr>
      <xdr:spPr>
        <a:xfrm flipV="1">
          <a:off x="4633595" y="5429758"/>
          <a:ext cx="1270" cy="1359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106316</xdr:rowOff>
    </xdr:from>
    <xdr:ext cx="469744" cy="259045"/>
    <xdr:sp macro="" textlink="">
      <xdr:nvSpPr>
        <xdr:cNvPr id="57" name="議会費最小値テキスト"/>
        <xdr:cNvSpPr txBox="1"/>
      </xdr:nvSpPr>
      <xdr:spPr>
        <a:xfrm>
          <a:off x="4686300" y="679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102489</xdr:rowOff>
    </xdr:from>
    <xdr:to>
      <xdr:col>24</xdr:col>
      <xdr:colOff>152400</xdr:colOff>
      <xdr:row>39</xdr:row>
      <xdr:rowOff>102489</xdr:rowOff>
    </xdr:to>
    <xdr:cxnSp macro="">
      <xdr:nvCxnSpPr>
        <xdr:cNvPr id="58" name="直線コネクタ 57"/>
        <xdr:cNvCxnSpPr/>
      </xdr:nvCxnSpPr>
      <xdr:spPr>
        <a:xfrm>
          <a:off x="4546600" y="6789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61485</xdr:rowOff>
    </xdr:from>
    <xdr:ext cx="534377" cy="259045"/>
    <xdr:sp macro="" textlink="">
      <xdr:nvSpPr>
        <xdr:cNvPr id="59" name="議会費最大値テキスト"/>
        <xdr:cNvSpPr txBox="1"/>
      </xdr:nvSpPr>
      <xdr:spPr>
        <a:xfrm>
          <a:off x="4686300" y="520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114808</xdr:rowOff>
    </xdr:from>
    <xdr:to>
      <xdr:col>24</xdr:col>
      <xdr:colOff>152400</xdr:colOff>
      <xdr:row>31</xdr:row>
      <xdr:rowOff>114808</xdr:rowOff>
    </xdr:to>
    <xdr:cxnSp macro="">
      <xdr:nvCxnSpPr>
        <xdr:cNvPr id="60" name="直線コネクタ 59"/>
        <xdr:cNvCxnSpPr/>
      </xdr:nvCxnSpPr>
      <xdr:spPr>
        <a:xfrm>
          <a:off x="4546600" y="542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14605</xdr:rowOff>
    </xdr:from>
    <xdr:to>
      <xdr:col>24</xdr:col>
      <xdr:colOff>63500</xdr:colOff>
      <xdr:row>36</xdr:row>
      <xdr:rowOff>56007</xdr:rowOff>
    </xdr:to>
    <xdr:cxnSp macro="">
      <xdr:nvCxnSpPr>
        <xdr:cNvPr id="61" name="直線コネクタ 60"/>
        <xdr:cNvCxnSpPr/>
      </xdr:nvCxnSpPr>
      <xdr:spPr>
        <a:xfrm flipV="1">
          <a:off x="3797300" y="6186805"/>
          <a:ext cx="838200" cy="41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168927</xdr:rowOff>
    </xdr:from>
    <xdr:ext cx="469744" cy="259045"/>
    <xdr:sp macro="" textlink="">
      <xdr:nvSpPr>
        <xdr:cNvPr id="62" name="議会費平均値テキスト"/>
        <xdr:cNvSpPr txBox="1"/>
      </xdr:nvSpPr>
      <xdr:spPr>
        <a:xfrm>
          <a:off x="4686300" y="6169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19050</xdr:rowOff>
    </xdr:from>
    <xdr:to>
      <xdr:col>24</xdr:col>
      <xdr:colOff>114300</xdr:colOff>
      <xdr:row>36</xdr:row>
      <xdr:rowOff>120650</xdr:rowOff>
    </xdr:to>
    <xdr:sp macro="" textlink="">
      <xdr:nvSpPr>
        <xdr:cNvPr id="63" name="フローチャート: 判断 62"/>
        <xdr:cNvSpPr/>
      </xdr:nvSpPr>
      <xdr:spPr>
        <a:xfrm>
          <a:off x="45847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20955</xdr:rowOff>
    </xdr:from>
    <xdr:to>
      <xdr:col>19</xdr:col>
      <xdr:colOff>177800</xdr:colOff>
      <xdr:row>36</xdr:row>
      <xdr:rowOff>56007</xdr:rowOff>
    </xdr:to>
    <xdr:cxnSp macro="">
      <xdr:nvCxnSpPr>
        <xdr:cNvPr id="64" name="直線コネクタ 63"/>
        <xdr:cNvCxnSpPr/>
      </xdr:nvCxnSpPr>
      <xdr:spPr>
        <a:xfrm>
          <a:off x="2908300" y="6193155"/>
          <a:ext cx="88900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57912</xdr:rowOff>
    </xdr:from>
    <xdr:to>
      <xdr:col>20</xdr:col>
      <xdr:colOff>38100</xdr:colOff>
      <xdr:row>36</xdr:row>
      <xdr:rowOff>159512</xdr:rowOff>
    </xdr:to>
    <xdr:sp macro="" textlink="">
      <xdr:nvSpPr>
        <xdr:cNvPr id="65" name="フローチャート: 判断 64"/>
        <xdr:cNvSpPr/>
      </xdr:nvSpPr>
      <xdr:spPr>
        <a:xfrm>
          <a:off x="37465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150639</xdr:rowOff>
    </xdr:from>
    <xdr:ext cx="469744" cy="259045"/>
    <xdr:sp macro="" textlink="">
      <xdr:nvSpPr>
        <xdr:cNvPr id="66" name="テキスト ボックス 65"/>
        <xdr:cNvSpPr txBox="1"/>
      </xdr:nvSpPr>
      <xdr:spPr>
        <a:xfrm>
          <a:off x="3562428" y="6322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20955</xdr:rowOff>
    </xdr:from>
    <xdr:to>
      <xdr:col>15</xdr:col>
      <xdr:colOff>50800</xdr:colOff>
      <xdr:row>36</xdr:row>
      <xdr:rowOff>157099</xdr:rowOff>
    </xdr:to>
    <xdr:cxnSp macro="">
      <xdr:nvCxnSpPr>
        <xdr:cNvPr id="67" name="直線コネクタ 66"/>
        <xdr:cNvCxnSpPr/>
      </xdr:nvCxnSpPr>
      <xdr:spPr>
        <a:xfrm flipV="1">
          <a:off x="2019300" y="6193155"/>
          <a:ext cx="889000" cy="136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84074</xdr:rowOff>
    </xdr:from>
    <xdr:to>
      <xdr:col>15</xdr:col>
      <xdr:colOff>101600</xdr:colOff>
      <xdr:row>37</xdr:row>
      <xdr:rowOff>14224</xdr:rowOff>
    </xdr:to>
    <xdr:sp macro="" textlink="">
      <xdr:nvSpPr>
        <xdr:cNvPr id="68" name="フローチャート: 判断 67"/>
        <xdr:cNvSpPr/>
      </xdr:nvSpPr>
      <xdr:spPr>
        <a:xfrm>
          <a:off x="2857500" y="625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5351</xdr:rowOff>
    </xdr:from>
    <xdr:ext cx="469744" cy="259045"/>
    <xdr:sp macro="" textlink="">
      <xdr:nvSpPr>
        <xdr:cNvPr id="69" name="テキスト ボックス 68"/>
        <xdr:cNvSpPr txBox="1"/>
      </xdr:nvSpPr>
      <xdr:spPr>
        <a:xfrm>
          <a:off x="2673428" y="6349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157099</xdr:rowOff>
    </xdr:from>
    <xdr:to>
      <xdr:col>10</xdr:col>
      <xdr:colOff>114300</xdr:colOff>
      <xdr:row>36</xdr:row>
      <xdr:rowOff>164719</xdr:rowOff>
    </xdr:to>
    <xdr:cxnSp macro="">
      <xdr:nvCxnSpPr>
        <xdr:cNvPr id="70" name="直線コネクタ 69"/>
        <xdr:cNvCxnSpPr/>
      </xdr:nvCxnSpPr>
      <xdr:spPr>
        <a:xfrm flipV="1">
          <a:off x="1130300" y="6329299"/>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79756</xdr:rowOff>
    </xdr:from>
    <xdr:to>
      <xdr:col>10</xdr:col>
      <xdr:colOff>165100</xdr:colOff>
      <xdr:row>37</xdr:row>
      <xdr:rowOff>9906</xdr:rowOff>
    </xdr:to>
    <xdr:sp macro="" textlink="">
      <xdr:nvSpPr>
        <xdr:cNvPr id="71" name="フローチャート: 判断 70"/>
        <xdr:cNvSpPr/>
      </xdr:nvSpPr>
      <xdr:spPr>
        <a:xfrm>
          <a:off x="1968500" y="6251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26433</xdr:rowOff>
    </xdr:from>
    <xdr:ext cx="469744" cy="259045"/>
    <xdr:sp macro="" textlink="">
      <xdr:nvSpPr>
        <xdr:cNvPr id="72" name="テキスト ボックス 71"/>
        <xdr:cNvSpPr txBox="1"/>
      </xdr:nvSpPr>
      <xdr:spPr>
        <a:xfrm>
          <a:off x="1784428" y="6027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87630</xdr:rowOff>
    </xdr:from>
    <xdr:to>
      <xdr:col>6</xdr:col>
      <xdr:colOff>38100</xdr:colOff>
      <xdr:row>37</xdr:row>
      <xdr:rowOff>17780</xdr:rowOff>
    </xdr:to>
    <xdr:sp macro="" textlink="">
      <xdr:nvSpPr>
        <xdr:cNvPr id="73" name="フローチャート: 判断 72"/>
        <xdr:cNvSpPr/>
      </xdr:nvSpPr>
      <xdr:spPr>
        <a:xfrm>
          <a:off x="10795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34307</xdr:rowOff>
    </xdr:from>
    <xdr:ext cx="469744" cy="259045"/>
    <xdr:sp macro="" textlink="">
      <xdr:nvSpPr>
        <xdr:cNvPr id="74" name="テキスト ボックス 73"/>
        <xdr:cNvSpPr txBox="1"/>
      </xdr:nvSpPr>
      <xdr:spPr>
        <a:xfrm>
          <a:off x="895428" y="6035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135255</xdr:rowOff>
    </xdr:from>
    <xdr:to>
      <xdr:col>24</xdr:col>
      <xdr:colOff>114300</xdr:colOff>
      <xdr:row>36</xdr:row>
      <xdr:rowOff>65405</xdr:rowOff>
    </xdr:to>
    <xdr:sp macro="" textlink="">
      <xdr:nvSpPr>
        <xdr:cNvPr id="80" name="楕円 79"/>
        <xdr:cNvSpPr/>
      </xdr:nvSpPr>
      <xdr:spPr>
        <a:xfrm>
          <a:off x="4584700" y="613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158132</xdr:rowOff>
    </xdr:from>
    <xdr:ext cx="534377" cy="259045"/>
    <xdr:sp macro="" textlink="">
      <xdr:nvSpPr>
        <xdr:cNvPr id="81" name="議会費該当値テキスト"/>
        <xdr:cNvSpPr txBox="1"/>
      </xdr:nvSpPr>
      <xdr:spPr>
        <a:xfrm>
          <a:off x="4686300" y="5987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5207</xdr:rowOff>
    </xdr:from>
    <xdr:to>
      <xdr:col>20</xdr:col>
      <xdr:colOff>38100</xdr:colOff>
      <xdr:row>36</xdr:row>
      <xdr:rowOff>106807</xdr:rowOff>
    </xdr:to>
    <xdr:sp macro="" textlink="">
      <xdr:nvSpPr>
        <xdr:cNvPr id="82" name="楕円 81"/>
        <xdr:cNvSpPr/>
      </xdr:nvSpPr>
      <xdr:spPr>
        <a:xfrm>
          <a:off x="3746500" y="617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123334</xdr:rowOff>
    </xdr:from>
    <xdr:ext cx="469744" cy="259045"/>
    <xdr:sp macro="" textlink="">
      <xdr:nvSpPr>
        <xdr:cNvPr id="83" name="テキスト ボックス 82"/>
        <xdr:cNvSpPr txBox="1"/>
      </xdr:nvSpPr>
      <xdr:spPr>
        <a:xfrm>
          <a:off x="3562428" y="5952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141605</xdr:rowOff>
    </xdr:from>
    <xdr:to>
      <xdr:col>15</xdr:col>
      <xdr:colOff>101600</xdr:colOff>
      <xdr:row>36</xdr:row>
      <xdr:rowOff>71755</xdr:rowOff>
    </xdr:to>
    <xdr:sp macro="" textlink="">
      <xdr:nvSpPr>
        <xdr:cNvPr id="84" name="楕円 83"/>
        <xdr:cNvSpPr/>
      </xdr:nvSpPr>
      <xdr:spPr>
        <a:xfrm>
          <a:off x="2857500" y="614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88282</xdr:rowOff>
    </xdr:from>
    <xdr:ext cx="534377" cy="259045"/>
    <xdr:sp macro="" textlink="">
      <xdr:nvSpPr>
        <xdr:cNvPr id="85" name="テキスト ボックス 84"/>
        <xdr:cNvSpPr txBox="1"/>
      </xdr:nvSpPr>
      <xdr:spPr>
        <a:xfrm>
          <a:off x="2641111" y="5917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106299</xdr:rowOff>
    </xdr:from>
    <xdr:to>
      <xdr:col>10</xdr:col>
      <xdr:colOff>165100</xdr:colOff>
      <xdr:row>37</xdr:row>
      <xdr:rowOff>36449</xdr:rowOff>
    </xdr:to>
    <xdr:sp macro="" textlink="">
      <xdr:nvSpPr>
        <xdr:cNvPr id="86" name="楕円 85"/>
        <xdr:cNvSpPr/>
      </xdr:nvSpPr>
      <xdr:spPr>
        <a:xfrm>
          <a:off x="1968500" y="6278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27576</xdr:rowOff>
    </xdr:from>
    <xdr:ext cx="469744" cy="259045"/>
    <xdr:sp macro="" textlink="">
      <xdr:nvSpPr>
        <xdr:cNvPr id="87" name="テキスト ボックス 86"/>
        <xdr:cNvSpPr txBox="1"/>
      </xdr:nvSpPr>
      <xdr:spPr>
        <a:xfrm>
          <a:off x="1784428" y="6371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113919</xdr:rowOff>
    </xdr:from>
    <xdr:to>
      <xdr:col>6</xdr:col>
      <xdr:colOff>38100</xdr:colOff>
      <xdr:row>37</xdr:row>
      <xdr:rowOff>44069</xdr:rowOff>
    </xdr:to>
    <xdr:sp macro="" textlink="">
      <xdr:nvSpPr>
        <xdr:cNvPr id="88" name="楕円 87"/>
        <xdr:cNvSpPr/>
      </xdr:nvSpPr>
      <xdr:spPr>
        <a:xfrm>
          <a:off x="1079500" y="6286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35196</xdr:rowOff>
    </xdr:from>
    <xdr:ext cx="469744" cy="259045"/>
    <xdr:sp macro="" textlink="">
      <xdr:nvSpPr>
        <xdr:cNvPr id="89" name="テキスト ボックス 88"/>
        <xdr:cNvSpPr txBox="1"/>
      </xdr:nvSpPr>
      <xdr:spPr>
        <a:xfrm>
          <a:off x="895428" y="6378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55945</xdr:rowOff>
    </xdr:from>
    <xdr:to>
      <xdr:col>24</xdr:col>
      <xdr:colOff>62865</xdr:colOff>
      <xdr:row>58</xdr:row>
      <xdr:rowOff>105911</xdr:rowOff>
    </xdr:to>
    <xdr:cxnSp macro="">
      <xdr:nvCxnSpPr>
        <xdr:cNvPr id="113" name="直線コネクタ 112"/>
        <xdr:cNvCxnSpPr/>
      </xdr:nvCxnSpPr>
      <xdr:spPr>
        <a:xfrm flipV="1">
          <a:off x="4633595" y="8628445"/>
          <a:ext cx="1270" cy="1421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109738</xdr:rowOff>
    </xdr:from>
    <xdr:ext cx="534377" cy="259045"/>
    <xdr:sp macro="" textlink="">
      <xdr:nvSpPr>
        <xdr:cNvPr id="114" name="総務費最小値テキスト"/>
        <xdr:cNvSpPr txBox="1"/>
      </xdr:nvSpPr>
      <xdr:spPr>
        <a:xfrm>
          <a:off x="4686300" y="1005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105911</xdr:rowOff>
    </xdr:from>
    <xdr:to>
      <xdr:col>24</xdr:col>
      <xdr:colOff>152400</xdr:colOff>
      <xdr:row>58</xdr:row>
      <xdr:rowOff>105911</xdr:rowOff>
    </xdr:to>
    <xdr:cxnSp macro="">
      <xdr:nvCxnSpPr>
        <xdr:cNvPr id="115" name="直線コネクタ 114"/>
        <xdr:cNvCxnSpPr/>
      </xdr:nvCxnSpPr>
      <xdr:spPr>
        <a:xfrm>
          <a:off x="4546600" y="1005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2622</xdr:rowOff>
    </xdr:from>
    <xdr:ext cx="690189" cy="259045"/>
    <xdr:sp macro="" textlink="">
      <xdr:nvSpPr>
        <xdr:cNvPr id="116" name="総務費最大値テキスト"/>
        <xdr:cNvSpPr txBox="1"/>
      </xdr:nvSpPr>
      <xdr:spPr>
        <a:xfrm>
          <a:off x="4686300" y="84036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1,205,949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55945</xdr:rowOff>
    </xdr:from>
    <xdr:to>
      <xdr:col>24</xdr:col>
      <xdr:colOff>152400</xdr:colOff>
      <xdr:row>50</xdr:row>
      <xdr:rowOff>55945</xdr:rowOff>
    </xdr:to>
    <xdr:cxnSp macro="">
      <xdr:nvCxnSpPr>
        <xdr:cNvPr id="117" name="直線コネクタ 116"/>
        <xdr:cNvCxnSpPr/>
      </xdr:nvCxnSpPr>
      <xdr:spPr>
        <a:xfrm>
          <a:off x="4546600" y="862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47874</xdr:rowOff>
    </xdr:from>
    <xdr:to>
      <xdr:col>24</xdr:col>
      <xdr:colOff>63500</xdr:colOff>
      <xdr:row>57</xdr:row>
      <xdr:rowOff>82900</xdr:rowOff>
    </xdr:to>
    <xdr:cxnSp macro="">
      <xdr:nvCxnSpPr>
        <xdr:cNvPr id="118" name="直線コネクタ 117"/>
        <xdr:cNvCxnSpPr/>
      </xdr:nvCxnSpPr>
      <xdr:spPr>
        <a:xfrm flipV="1">
          <a:off x="3797300" y="9820524"/>
          <a:ext cx="838200" cy="35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21697</xdr:rowOff>
    </xdr:from>
    <xdr:ext cx="599010" cy="259045"/>
    <xdr:sp macro="" textlink="">
      <xdr:nvSpPr>
        <xdr:cNvPr id="119" name="総務費平均値テキスト"/>
        <xdr:cNvSpPr txBox="1"/>
      </xdr:nvSpPr>
      <xdr:spPr>
        <a:xfrm>
          <a:off x="4686300" y="97943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43270</xdr:rowOff>
    </xdr:from>
    <xdr:to>
      <xdr:col>24</xdr:col>
      <xdr:colOff>114300</xdr:colOff>
      <xdr:row>57</xdr:row>
      <xdr:rowOff>144870</xdr:rowOff>
    </xdr:to>
    <xdr:sp macro="" textlink="">
      <xdr:nvSpPr>
        <xdr:cNvPr id="120" name="フローチャート: 判断 119"/>
        <xdr:cNvSpPr/>
      </xdr:nvSpPr>
      <xdr:spPr>
        <a:xfrm>
          <a:off x="4584700" y="981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47182</xdr:rowOff>
    </xdr:from>
    <xdr:to>
      <xdr:col>19</xdr:col>
      <xdr:colOff>177800</xdr:colOff>
      <xdr:row>57</xdr:row>
      <xdr:rowOff>82900</xdr:rowOff>
    </xdr:to>
    <xdr:cxnSp macro="">
      <xdr:nvCxnSpPr>
        <xdr:cNvPr id="121" name="直線コネクタ 120"/>
        <xdr:cNvCxnSpPr/>
      </xdr:nvCxnSpPr>
      <xdr:spPr>
        <a:xfrm>
          <a:off x="2908300" y="9819832"/>
          <a:ext cx="889000" cy="3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43135</xdr:rowOff>
    </xdr:from>
    <xdr:to>
      <xdr:col>20</xdr:col>
      <xdr:colOff>38100</xdr:colOff>
      <xdr:row>57</xdr:row>
      <xdr:rowOff>144735</xdr:rowOff>
    </xdr:to>
    <xdr:sp macro="" textlink="">
      <xdr:nvSpPr>
        <xdr:cNvPr id="122" name="フローチャート: 判断 121"/>
        <xdr:cNvSpPr/>
      </xdr:nvSpPr>
      <xdr:spPr>
        <a:xfrm>
          <a:off x="3746500" y="981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135862</xdr:rowOff>
    </xdr:from>
    <xdr:ext cx="599010" cy="259045"/>
    <xdr:sp macro="" textlink="">
      <xdr:nvSpPr>
        <xdr:cNvPr id="123" name="テキスト ボックス 122"/>
        <xdr:cNvSpPr txBox="1"/>
      </xdr:nvSpPr>
      <xdr:spPr>
        <a:xfrm>
          <a:off x="3497795" y="9908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42855</xdr:rowOff>
    </xdr:from>
    <xdr:to>
      <xdr:col>15</xdr:col>
      <xdr:colOff>50800</xdr:colOff>
      <xdr:row>57</xdr:row>
      <xdr:rowOff>47182</xdr:rowOff>
    </xdr:to>
    <xdr:cxnSp macro="">
      <xdr:nvCxnSpPr>
        <xdr:cNvPr id="124" name="直線コネクタ 123"/>
        <xdr:cNvCxnSpPr/>
      </xdr:nvCxnSpPr>
      <xdr:spPr>
        <a:xfrm>
          <a:off x="2019300" y="9815505"/>
          <a:ext cx="889000" cy="4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32032</xdr:rowOff>
    </xdr:from>
    <xdr:to>
      <xdr:col>15</xdr:col>
      <xdr:colOff>101600</xdr:colOff>
      <xdr:row>57</xdr:row>
      <xdr:rowOff>133632</xdr:rowOff>
    </xdr:to>
    <xdr:sp macro="" textlink="">
      <xdr:nvSpPr>
        <xdr:cNvPr id="125" name="フローチャート: 判断 124"/>
        <xdr:cNvSpPr/>
      </xdr:nvSpPr>
      <xdr:spPr>
        <a:xfrm>
          <a:off x="2857500" y="980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124759</xdr:rowOff>
    </xdr:from>
    <xdr:ext cx="599010" cy="259045"/>
    <xdr:sp macro="" textlink="">
      <xdr:nvSpPr>
        <xdr:cNvPr id="126" name="テキスト ボックス 125"/>
        <xdr:cNvSpPr txBox="1"/>
      </xdr:nvSpPr>
      <xdr:spPr>
        <a:xfrm>
          <a:off x="2608795" y="989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57710</xdr:rowOff>
    </xdr:from>
    <xdr:to>
      <xdr:col>10</xdr:col>
      <xdr:colOff>114300</xdr:colOff>
      <xdr:row>57</xdr:row>
      <xdr:rowOff>42855</xdr:rowOff>
    </xdr:to>
    <xdr:cxnSp macro="">
      <xdr:nvCxnSpPr>
        <xdr:cNvPr id="127" name="直線コネクタ 126"/>
        <xdr:cNvCxnSpPr/>
      </xdr:nvCxnSpPr>
      <xdr:spPr>
        <a:xfrm>
          <a:off x="1130300" y="9658910"/>
          <a:ext cx="889000" cy="156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53999</xdr:rowOff>
    </xdr:from>
    <xdr:to>
      <xdr:col>10</xdr:col>
      <xdr:colOff>165100</xdr:colOff>
      <xdr:row>57</xdr:row>
      <xdr:rowOff>155599</xdr:rowOff>
    </xdr:to>
    <xdr:sp macro="" textlink="">
      <xdr:nvSpPr>
        <xdr:cNvPr id="128" name="フローチャート: 判断 127"/>
        <xdr:cNvSpPr/>
      </xdr:nvSpPr>
      <xdr:spPr>
        <a:xfrm>
          <a:off x="1968500" y="982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146726</xdr:rowOff>
    </xdr:from>
    <xdr:ext cx="599010" cy="259045"/>
    <xdr:sp macro="" textlink="">
      <xdr:nvSpPr>
        <xdr:cNvPr id="129" name="テキスト ボックス 128"/>
        <xdr:cNvSpPr txBox="1"/>
      </xdr:nvSpPr>
      <xdr:spPr>
        <a:xfrm>
          <a:off x="1719795" y="9919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143100</xdr:rowOff>
    </xdr:from>
    <xdr:to>
      <xdr:col>6</xdr:col>
      <xdr:colOff>38100</xdr:colOff>
      <xdr:row>57</xdr:row>
      <xdr:rowOff>73250</xdr:rowOff>
    </xdr:to>
    <xdr:sp macro="" textlink="">
      <xdr:nvSpPr>
        <xdr:cNvPr id="130" name="フローチャート: 判断 129"/>
        <xdr:cNvSpPr/>
      </xdr:nvSpPr>
      <xdr:spPr>
        <a:xfrm>
          <a:off x="1079500" y="974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64377</xdr:rowOff>
    </xdr:from>
    <xdr:ext cx="599010" cy="259045"/>
    <xdr:sp macro="" textlink="">
      <xdr:nvSpPr>
        <xdr:cNvPr id="131" name="テキスト ボックス 130"/>
        <xdr:cNvSpPr txBox="1"/>
      </xdr:nvSpPr>
      <xdr:spPr>
        <a:xfrm>
          <a:off x="830795" y="9837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168524</xdr:rowOff>
    </xdr:from>
    <xdr:to>
      <xdr:col>24</xdr:col>
      <xdr:colOff>114300</xdr:colOff>
      <xdr:row>57</xdr:row>
      <xdr:rowOff>98674</xdr:rowOff>
    </xdr:to>
    <xdr:sp macro="" textlink="">
      <xdr:nvSpPr>
        <xdr:cNvPr id="137" name="楕円 136"/>
        <xdr:cNvSpPr/>
      </xdr:nvSpPr>
      <xdr:spPr>
        <a:xfrm>
          <a:off x="4584700" y="976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19951</xdr:rowOff>
    </xdr:from>
    <xdr:ext cx="599010" cy="259045"/>
    <xdr:sp macro="" textlink="">
      <xdr:nvSpPr>
        <xdr:cNvPr id="138" name="総務費該当値テキスト"/>
        <xdr:cNvSpPr txBox="1"/>
      </xdr:nvSpPr>
      <xdr:spPr>
        <a:xfrm>
          <a:off x="4686300" y="9621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32100</xdr:rowOff>
    </xdr:from>
    <xdr:to>
      <xdr:col>20</xdr:col>
      <xdr:colOff>38100</xdr:colOff>
      <xdr:row>57</xdr:row>
      <xdr:rowOff>133700</xdr:rowOff>
    </xdr:to>
    <xdr:sp macro="" textlink="">
      <xdr:nvSpPr>
        <xdr:cNvPr id="139" name="楕円 138"/>
        <xdr:cNvSpPr/>
      </xdr:nvSpPr>
      <xdr:spPr>
        <a:xfrm>
          <a:off x="3746500" y="980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150227</xdr:rowOff>
    </xdr:from>
    <xdr:ext cx="599010" cy="259045"/>
    <xdr:sp macro="" textlink="">
      <xdr:nvSpPr>
        <xdr:cNvPr id="140" name="テキスト ボックス 139"/>
        <xdr:cNvSpPr txBox="1"/>
      </xdr:nvSpPr>
      <xdr:spPr>
        <a:xfrm>
          <a:off x="3497795" y="9579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167832</xdr:rowOff>
    </xdr:from>
    <xdr:to>
      <xdr:col>15</xdr:col>
      <xdr:colOff>101600</xdr:colOff>
      <xdr:row>57</xdr:row>
      <xdr:rowOff>97982</xdr:rowOff>
    </xdr:to>
    <xdr:sp macro="" textlink="">
      <xdr:nvSpPr>
        <xdr:cNvPr id="141" name="楕円 140"/>
        <xdr:cNvSpPr/>
      </xdr:nvSpPr>
      <xdr:spPr>
        <a:xfrm>
          <a:off x="2857500" y="976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114509</xdr:rowOff>
    </xdr:from>
    <xdr:ext cx="599010" cy="259045"/>
    <xdr:sp macro="" textlink="">
      <xdr:nvSpPr>
        <xdr:cNvPr id="142" name="テキスト ボックス 141"/>
        <xdr:cNvSpPr txBox="1"/>
      </xdr:nvSpPr>
      <xdr:spPr>
        <a:xfrm>
          <a:off x="2608795" y="9544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163505</xdr:rowOff>
    </xdr:from>
    <xdr:to>
      <xdr:col>10</xdr:col>
      <xdr:colOff>165100</xdr:colOff>
      <xdr:row>57</xdr:row>
      <xdr:rowOff>93655</xdr:rowOff>
    </xdr:to>
    <xdr:sp macro="" textlink="">
      <xdr:nvSpPr>
        <xdr:cNvPr id="143" name="楕円 142"/>
        <xdr:cNvSpPr/>
      </xdr:nvSpPr>
      <xdr:spPr>
        <a:xfrm>
          <a:off x="1968500" y="976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110182</xdr:rowOff>
    </xdr:from>
    <xdr:ext cx="599010" cy="259045"/>
    <xdr:sp macro="" textlink="">
      <xdr:nvSpPr>
        <xdr:cNvPr id="144" name="テキスト ボックス 143"/>
        <xdr:cNvSpPr txBox="1"/>
      </xdr:nvSpPr>
      <xdr:spPr>
        <a:xfrm>
          <a:off x="1719795" y="9539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6910</xdr:rowOff>
    </xdr:from>
    <xdr:to>
      <xdr:col>6</xdr:col>
      <xdr:colOff>38100</xdr:colOff>
      <xdr:row>56</xdr:row>
      <xdr:rowOff>108510</xdr:rowOff>
    </xdr:to>
    <xdr:sp macro="" textlink="">
      <xdr:nvSpPr>
        <xdr:cNvPr id="145" name="楕円 144"/>
        <xdr:cNvSpPr/>
      </xdr:nvSpPr>
      <xdr:spPr>
        <a:xfrm>
          <a:off x="1079500" y="960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125037</xdr:rowOff>
    </xdr:from>
    <xdr:ext cx="599010" cy="259045"/>
    <xdr:sp macro="" textlink="">
      <xdr:nvSpPr>
        <xdr:cNvPr id="146" name="テキスト ボックス 145"/>
        <xdr:cNvSpPr txBox="1"/>
      </xdr:nvSpPr>
      <xdr:spPr>
        <a:xfrm>
          <a:off x="830795" y="9383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83469</xdr:rowOff>
    </xdr:from>
    <xdr:to>
      <xdr:col>24</xdr:col>
      <xdr:colOff>62865</xdr:colOff>
      <xdr:row>78</xdr:row>
      <xdr:rowOff>40077</xdr:rowOff>
    </xdr:to>
    <xdr:cxnSp macro="">
      <xdr:nvCxnSpPr>
        <xdr:cNvPr id="171" name="直線コネクタ 170"/>
        <xdr:cNvCxnSpPr/>
      </xdr:nvCxnSpPr>
      <xdr:spPr>
        <a:xfrm flipV="1">
          <a:off x="4633595" y="12084969"/>
          <a:ext cx="1270" cy="1328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43904</xdr:rowOff>
    </xdr:from>
    <xdr:ext cx="599010" cy="259045"/>
    <xdr:sp macro="" textlink="">
      <xdr:nvSpPr>
        <xdr:cNvPr id="172" name="民生費最小値テキスト"/>
        <xdr:cNvSpPr txBox="1"/>
      </xdr:nvSpPr>
      <xdr:spPr>
        <a:xfrm>
          <a:off x="4686300" y="13417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40077</xdr:rowOff>
    </xdr:from>
    <xdr:to>
      <xdr:col>24</xdr:col>
      <xdr:colOff>152400</xdr:colOff>
      <xdr:row>78</xdr:row>
      <xdr:rowOff>40077</xdr:rowOff>
    </xdr:to>
    <xdr:cxnSp macro="">
      <xdr:nvCxnSpPr>
        <xdr:cNvPr id="173" name="直線コネクタ 172"/>
        <xdr:cNvCxnSpPr/>
      </xdr:nvCxnSpPr>
      <xdr:spPr>
        <a:xfrm>
          <a:off x="4546600" y="1341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30146</xdr:rowOff>
    </xdr:from>
    <xdr:ext cx="599010" cy="259045"/>
    <xdr:sp macro="" textlink="">
      <xdr:nvSpPr>
        <xdr:cNvPr id="174" name="民生費最大値テキスト"/>
        <xdr:cNvSpPr txBox="1"/>
      </xdr:nvSpPr>
      <xdr:spPr>
        <a:xfrm>
          <a:off x="4686300" y="11860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494,759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83469</xdr:rowOff>
    </xdr:from>
    <xdr:to>
      <xdr:col>24</xdr:col>
      <xdr:colOff>152400</xdr:colOff>
      <xdr:row>70</xdr:row>
      <xdr:rowOff>83469</xdr:rowOff>
    </xdr:to>
    <xdr:cxnSp macro="">
      <xdr:nvCxnSpPr>
        <xdr:cNvPr id="175" name="直線コネクタ 174"/>
        <xdr:cNvCxnSpPr/>
      </xdr:nvCxnSpPr>
      <xdr:spPr>
        <a:xfrm>
          <a:off x="4546600" y="12084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88044</xdr:rowOff>
    </xdr:from>
    <xdr:to>
      <xdr:col>24</xdr:col>
      <xdr:colOff>63500</xdr:colOff>
      <xdr:row>76</xdr:row>
      <xdr:rowOff>116452</xdr:rowOff>
    </xdr:to>
    <xdr:cxnSp macro="">
      <xdr:nvCxnSpPr>
        <xdr:cNvPr id="176" name="直線コネクタ 175"/>
        <xdr:cNvCxnSpPr/>
      </xdr:nvCxnSpPr>
      <xdr:spPr>
        <a:xfrm flipV="1">
          <a:off x="3797300" y="13118244"/>
          <a:ext cx="838200" cy="28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28346</xdr:rowOff>
    </xdr:from>
    <xdr:ext cx="599010" cy="259045"/>
    <xdr:sp macro="" textlink="">
      <xdr:nvSpPr>
        <xdr:cNvPr id="177" name="民生費平均値テキスト"/>
        <xdr:cNvSpPr txBox="1"/>
      </xdr:nvSpPr>
      <xdr:spPr>
        <a:xfrm>
          <a:off x="4686300" y="130585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49919</xdr:rowOff>
    </xdr:from>
    <xdr:to>
      <xdr:col>24</xdr:col>
      <xdr:colOff>114300</xdr:colOff>
      <xdr:row>76</xdr:row>
      <xdr:rowOff>151519</xdr:rowOff>
    </xdr:to>
    <xdr:sp macro="" textlink="">
      <xdr:nvSpPr>
        <xdr:cNvPr id="178" name="フローチャート: 判断 177"/>
        <xdr:cNvSpPr/>
      </xdr:nvSpPr>
      <xdr:spPr>
        <a:xfrm>
          <a:off x="4584700" y="13080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116452</xdr:rowOff>
    </xdr:from>
    <xdr:to>
      <xdr:col>19</xdr:col>
      <xdr:colOff>177800</xdr:colOff>
      <xdr:row>77</xdr:row>
      <xdr:rowOff>13102</xdr:rowOff>
    </xdr:to>
    <xdr:cxnSp macro="">
      <xdr:nvCxnSpPr>
        <xdr:cNvPr id="179" name="直線コネクタ 178"/>
        <xdr:cNvCxnSpPr/>
      </xdr:nvCxnSpPr>
      <xdr:spPr>
        <a:xfrm flipV="1">
          <a:off x="2908300" y="13146652"/>
          <a:ext cx="889000" cy="6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95999</xdr:rowOff>
    </xdr:from>
    <xdr:to>
      <xdr:col>20</xdr:col>
      <xdr:colOff>38100</xdr:colOff>
      <xdr:row>77</xdr:row>
      <xdr:rowOff>26149</xdr:rowOff>
    </xdr:to>
    <xdr:sp macro="" textlink="">
      <xdr:nvSpPr>
        <xdr:cNvPr id="180" name="フローチャート: 判断 179"/>
        <xdr:cNvSpPr/>
      </xdr:nvSpPr>
      <xdr:spPr>
        <a:xfrm>
          <a:off x="37465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17276</xdr:rowOff>
    </xdr:from>
    <xdr:ext cx="599010" cy="259045"/>
    <xdr:sp macro="" textlink="">
      <xdr:nvSpPr>
        <xdr:cNvPr id="181" name="テキスト ボックス 180"/>
        <xdr:cNvSpPr txBox="1"/>
      </xdr:nvSpPr>
      <xdr:spPr>
        <a:xfrm>
          <a:off x="3497795" y="13218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134812</xdr:rowOff>
    </xdr:from>
    <xdr:to>
      <xdr:col>15</xdr:col>
      <xdr:colOff>50800</xdr:colOff>
      <xdr:row>77</xdr:row>
      <xdr:rowOff>13102</xdr:rowOff>
    </xdr:to>
    <xdr:cxnSp macro="">
      <xdr:nvCxnSpPr>
        <xdr:cNvPr id="182" name="直線コネクタ 181"/>
        <xdr:cNvCxnSpPr/>
      </xdr:nvCxnSpPr>
      <xdr:spPr>
        <a:xfrm>
          <a:off x="2019300" y="13165012"/>
          <a:ext cx="889000" cy="49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148107</xdr:rowOff>
    </xdr:from>
    <xdr:to>
      <xdr:col>15</xdr:col>
      <xdr:colOff>101600</xdr:colOff>
      <xdr:row>77</xdr:row>
      <xdr:rowOff>78257</xdr:rowOff>
    </xdr:to>
    <xdr:sp macro="" textlink="">
      <xdr:nvSpPr>
        <xdr:cNvPr id="183" name="フローチャート: 判断 182"/>
        <xdr:cNvSpPr/>
      </xdr:nvSpPr>
      <xdr:spPr>
        <a:xfrm>
          <a:off x="2857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69384</xdr:rowOff>
    </xdr:from>
    <xdr:ext cx="599010" cy="259045"/>
    <xdr:sp macro="" textlink="">
      <xdr:nvSpPr>
        <xdr:cNvPr id="184" name="テキスト ボックス 183"/>
        <xdr:cNvSpPr txBox="1"/>
      </xdr:nvSpPr>
      <xdr:spPr>
        <a:xfrm>
          <a:off x="2608795" y="13271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134812</xdr:rowOff>
    </xdr:from>
    <xdr:to>
      <xdr:col>10</xdr:col>
      <xdr:colOff>114300</xdr:colOff>
      <xdr:row>77</xdr:row>
      <xdr:rowOff>102538</xdr:rowOff>
    </xdr:to>
    <xdr:cxnSp macro="">
      <xdr:nvCxnSpPr>
        <xdr:cNvPr id="185" name="直線コネクタ 184"/>
        <xdr:cNvCxnSpPr/>
      </xdr:nvCxnSpPr>
      <xdr:spPr>
        <a:xfrm flipV="1">
          <a:off x="1130300" y="13165012"/>
          <a:ext cx="889000" cy="139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114934</xdr:rowOff>
    </xdr:from>
    <xdr:to>
      <xdr:col>10</xdr:col>
      <xdr:colOff>165100</xdr:colOff>
      <xdr:row>77</xdr:row>
      <xdr:rowOff>45084</xdr:rowOff>
    </xdr:to>
    <xdr:sp macro="" textlink="">
      <xdr:nvSpPr>
        <xdr:cNvPr id="186" name="フローチャート: 判断 185"/>
        <xdr:cNvSpPr/>
      </xdr:nvSpPr>
      <xdr:spPr>
        <a:xfrm>
          <a:off x="1968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36211</xdr:rowOff>
    </xdr:from>
    <xdr:ext cx="599010" cy="259045"/>
    <xdr:sp macro="" textlink="">
      <xdr:nvSpPr>
        <xdr:cNvPr id="187" name="テキスト ボックス 186"/>
        <xdr:cNvSpPr txBox="1"/>
      </xdr:nvSpPr>
      <xdr:spPr>
        <a:xfrm>
          <a:off x="1719795" y="1323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55194</xdr:rowOff>
    </xdr:from>
    <xdr:to>
      <xdr:col>6</xdr:col>
      <xdr:colOff>38100</xdr:colOff>
      <xdr:row>77</xdr:row>
      <xdr:rowOff>156794</xdr:rowOff>
    </xdr:to>
    <xdr:sp macro="" textlink="">
      <xdr:nvSpPr>
        <xdr:cNvPr id="188" name="フローチャート: 判断 187"/>
        <xdr:cNvSpPr/>
      </xdr:nvSpPr>
      <xdr:spPr>
        <a:xfrm>
          <a:off x="1079500" y="132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147921</xdr:rowOff>
    </xdr:from>
    <xdr:ext cx="599010" cy="259045"/>
    <xdr:sp macro="" textlink="">
      <xdr:nvSpPr>
        <xdr:cNvPr id="189" name="テキスト ボックス 188"/>
        <xdr:cNvSpPr txBox="1"/>
      </xdr:nvSpPr>
      <xdr:spPr>
        <a:xfrm>
          <a:off x="830795" y="13349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37244</xdr:rowOff>
    </xdr:from>
    <xdr:to>
      <xdr:col>24</xdr:col>
      <xdr:colOff>114300</xdr:colOff>
      <xdr:row>76</xdr:row>
      <xdr:rowOff>138844</xdr:rowOff>
    </xdr:to>
    <xdr:sp macro="" textlink="">
      <xdr:nvSpPr>
        <xdr:cNvPr id="195" name="楕円 194"/>
        <xdr:cNvSpPr/>
      </xdr:nvSpPr>
      <xdr:spPr>
        <a:xfrm>
          <a:off x="4584700" y="13067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60121</xdr:rowOff>
    </xdr:from>
    <xdr:ext cx="599010" cy="259045"/>
    <xdr:sp macro="" textlink="">
      <xdr:nvSpPr>
        <xdr:cNvPr id="196" name="民生費該当値テキスト"/>
        <xdr:cNvSpPr txBox="1"/>
      </xdr:nvSpPr>
      <xdr:spPr>
        <a:xfrm>
          <a:off x="4686300" y="12918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65652</xdr:rowOff>
    </xdr:from>
    <xdr:to>
      <xdr:col>20</xdr:col>
      <xdr:colOff>38100</xdr:colOff>
      <xdr:row>76</xdr:row>
      <xdr:rowOff>167252</xdr:rowOff>
    </xdr:to>
    <xdr:sp macro="" textlink="">
      <xdr:nvSpPr>
        <xdr:cNvPr id="197" name="楕円 196"/>
        <xdr:cNvSpPr/>
      </xdr:nvSpPr>
      <xdr:spPr>
        <a:xfrm>
          <a:off x="3746500" y="1309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12328</xdr:rowOff>
    </xdr:from>
    <xdr:ext cx="599010" cy="259045"/>
    <xdr:sp macro="" textlink="">
      <xdr:nvSpPr>
        <xdr:cNvPr id="198" name="テキスト ボックス 197"/>
        <xdr:cNvSpPr txBox="1"/>
      </xdr:nvSpPr>
      <xdr:spPr>
        <a:xfrm>
          <a:off x="3497795" y="12871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133752</xdr:rowOff>
    </xdr:from>
    <xdr:to>
      <xdr:col>15</xdr:col>
      <xdr:colOff>101600</xdr:colOff>
      <xdr:row>77</xdr:row>
      <xdr:rowOff>63902</xdr:rowOff>
    </xdr:to>
    <xdr:sp macro="" textlink="">
      <xdr:nvSpPr>
        <xdr:cNvPr id="199" name="楕円 198"/>
        <xdr:cNvSpPr/>
      </xdr:nvSpPr>
      <xdr:spPr>
        <a:xfrm>
          <a:off x="2857500" y="1316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80429</xdr:rowOff>
    </xdr:from>
    <xdr:ext cx="599010" cy="259045"/>
    <xdr:sp macro="" textlink="">
      <xdr:nvSpPr>
        <xdr:cNvPr id="200" name="テキスト ボックス 199"/>
        <xdr:cNvSpPr txBox="1"/>
      </xdr:nvSpPr>
      <xdr:spPr>
        <a:xfrm>
          <a:off x="2608795" y="12939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84012</xdr:rowOff>
    </xdr:from>
    <xdr:to>
      <xdr:col>10</xdr:col>
      <xdr:colOff>165100</xdr:colOff>
      <xdr:row>77</xdr:row>
      <xdr:rowOff>14162</xdr:rowOff>
    </xdr:to>
    <xdr:sp macro="" textlink="">
      <xdr:nvSpPr>
        <xdr:cNvPr id="201" name="楕円 200"/>
        <xdr:cNvSpPr/>
      </xdr:nvSpPr>
      <xdr:spPr>
        <a:xfrm>
          <a:off x="1968500" y="1311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30689</xdr:rowOff>
    </xdr:from>
    <xdr:ext cx="599010" cy="259045"/>
    <xdr:sp macro="" textlink="">
      <xdr:nvSpPr>
        <xdr:cNvPr id="202" name="テキスト ボックス 201"/>
        <xdr:cNvSpPr txBox="1"/>
      </xdr:nvSpPr>
      <xdr:spPr>
        <a:xfrm>
          <a:off x="1719795" y="12889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51738</xdr:rowOff>
    </xdr:from>
    <xdr:to>
      <xdr:col>6</xdr:col>
      <xdr:colOff>38100</xdr:colOff>
      <xdr:row>77</xdr:row>
      <xdr:rowOff>153338</xdr:rowOff>
    </xdr:to>
    <xdr:sp macro="" textlink="">
      <xdr:nvSpPr>
        <xdr:cNvPr id="203" name="楕円 202"/>
        <xdr:cNvSpPr/>
      </xdr:nvSpPr>
      <xdr:spPr>
        <a:xfrm>
          <a:off x="1079500" y="1325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169865</xdr:rowOff>
    </xdr:from>
    <xdr:ext cx="599010" cy="259045"/>
    <xdr:sp macro="" textlink="">
      <xdr:nvSpPr>
        <xdr:cNvPr id="204" name="テキスト ボックス 203"/>
        <xdr:cNvSpPr txBox="1"/>
      </xdr:nvSpPr>
      <xdr:spPr>
        <a:xfrm>
          <a:off x="830795" y="13028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18" name="テキスト ボックス 217"/>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0" name="テキスト ボックス 219"/>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2" name="テキスト ボックス 221"/>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142073</xdr:rowOff>
    </xdr:from>
    <xdr:to>
      <xdr:col>24</xdr:col>
      <xdr:colOff>62865</xdr:colOff>
      <xdr:row>98</xdr:row>
      <xdr:rowOff>126842</xdr:rowOff>
    </xdr:to>
    <xdr:cxnSp macro="">
      <xdr:nvCxnSpPr>
        <xdr:cNvPr id="226" name="直線コネクタ 225"/>
        <xdr:cNvCxnSpPr/>
      </xdr:nvCxnSpPr>
      <xdr:spPr>
        <a:xfrm flipV="1">
          <a:off x="4633595" y="15744023"/>
          <a:ext cx="1270" cy="1184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130669</xdr:rowOff>
    </xdr:from>
    <xdr:ext cx="534377" cy="259045"/>
    <xdr:sp macro="" textlink="">
      <xdr:nvSpPr>
        <xdr:cNvPr id="227" name="衛生費最小値テキスト"/>
        <xdr:cNvSpPr txBox="1"/>
      </xdr:nvSpPr>
      <xdr:spPr>
        <a:xfrm>
          <a:off x="4686300" y="16932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126842</xdr:rowOff>
    </xdr:from>
    <xdr:to>
      <xdr:col>24</xdr:col>
      <xdr:colOff>152400</xdr:colOff>
      <xdr:row>98</xdr:row>
      <xdr:rowOff>126842</xdr:rowOff>
    </xdr:to>
    <xdr:cxnSp macro="">
      <xdr:nvCxnSpPr>
        <xdr:cNvPr id="228" name="直線コネクタ 227"/>
        <xdr:cNvCxnSpPr/>
      </xdr:nvCxnSpPr>
      <xdr:spPr>
        <a:xfrm>
          <a:off x="4546600" y="16928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88750</xdr:rowOff>
    </xdr:from>
    <xdr:ext cx="690189" cy="259045"/>
    <xdr:sp macro="" textlink="">
      <xdr:nvSpPr>
        <xdr:cNvPr id="229" name="衛生費最大値テキスト"/>
        <xdr:cNvSpPr txBox="1"/>
      </xdr:nvSpPr>
      <xdr:spPr>
        <a:xfrm>
          <a:off x="4686300" y="155192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2,619,809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142073</xdr:rowOff>
    </xdr:from>
    <xdr:to>
      <xdr:col>24</xdr:col>
      <xdr:colOff>152400</xdr:colOff>
      <xdr:row>91</xdr:row>
      <xdr:rowOff>142073</xdr:rowOff>
    </xdr:to>
    <xdr:cxnSp macro="">
      <xdr:nvCxnSpPr>
        <xdr:cNvPr id="230" name="直線コネクタ 229"/>
        <xdr:cNvCxnSpPr/>
      </xdr:nvCxnSpPr>
      <xdr:spPr>
        <a:xfrm>
          <a:off x="4546600" y="15744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92635</xdr:rowOff>
    </xdr:from>
    <xdr:to>
      <xdr:col>24</xdr:col>
      <xdr:colOff>63500</xdr:colOff>
      <xdr:row>98</xdr:row>
      <xdr:rowOff>97465</xdr:rowOff>
    </xdr:to>
    <xdr:cxnSp macro="">
      <xdr:nvCxnSpPr>
        <xdr:cNvPr id="231" name="直線コネクタ 230"/>
        <xdr:cNvCxnSpPr/>
      </xdr:nvCxnSpPr>
      <xdr:spPr>
        <a:xfrm flipV="1">
          <a:off x="3797300" y="16894735"/>
          <a:ext cx="838200" cy="4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44736</xdr:rowOff>
    </xdr:from>
    <xdr:ext cx="599010" cy="259045"/>
    <xdr:sp macro="" textlink="">
      <xdr:nvSpPr>
        <xdr:cNvPr id="232" name="衛生費平均値テキスト"/>
        <xdr:cNvSpPr txBox="1"/>
      </xdr:nvSpPr>
      <xdr:spPr>
        <a:xfrm>
          <a:off x="4686300" y="166753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21859</xdr:rowOff>
    </xdr:from>
    <xdr:to>
      <xdr:col>24</xdr:col>
      <xdr:colOff>114300</xdr:colOff>
      <xdr:row>98</xdr:row>
      <xdr:rowOff>123459</xdr:rowOff>
    </xdr:to>
    <xdr:sp macro="" textlink="">
      <xdr:nvSpPr>
        <xdr:cNvPr id="233" name="フローチャート: 判断 232"/>
        <xdr:cNvSpPr/>
      </xdr:nvSpPr>
      <xdr:spPr>
        <a:xfrm>
          <a:off x="4584700" y="1682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97465</xdr:rowOff>
    </xdr:from>
    <xdr:to>
      <xdr:col>19</xdr:col>
      <xdr:colOff>177800</xdr:colOff>
      <xdr:row>98</xdr:row>
      <xdr:rowOff>97895</xdr:rowOff>
    </xdr:to>
    <xdr:cxnSp macro="">
      <xdr:nvCxnSpPr>
        <xdr:cNvPr id="234" name="直線コネクタ 233"/>
        <xdr:cNvCxnSpPr/>
      </xdr:nvCxnSpPr>
      <xdr:spPr>
        <a:xfrm flipV="1">
          <a:off x="2908300" y="16899565"/>
          <a:ext cx="889000" cy="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35220</xdr:rowOff>
    </xdr:from>
    <xdr:to>
      <xdr:col>20</xdr:col>
      <xdr:colOff>38100</xdr:colOff>
      <xdr:row>98</xdr:row>
      <xdr:rowOff>136820</xdr:rowOff>
    </xdr:to>
    <xdr:sp macro="" textlink="">
      <xdr:nvSpPr>
        <xdr:cNvPr id="235" name="フローチャート: 判断 234"/>
        <xdr:cNvSpPr/>
      </xdr:nvSpPr>
      <xdr:spPr>
        <a:xfrm>
          <a:off x="37465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153347</xdr:rowOff>
    </xdr:from>
    <xdr:ext cx="599010" cy="259045"/>
    <xdr:sp macro="" textlink="">
      <xdr:nvSpPr>
        <xdr:cNvPr id="236" name="テキスト ボックス 235"/>
        <xdr:cNvSpPr txBox="1"/>
      </xdr:nvSpPr>
      <xdr:spPr>
        <a:xfrm>
          <a:off x="3497795" y="16612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42752</xdr:rowOff>
    </xdr:from>
    <xdr:to>
      <xdr:col>15</xdr:col>
      <xdr:colOff>50800</xdr:colOff>
      <xdr:row>98</xdr:row>
      <xdr:rowOff>97895</xdr:rowOff>
    </xdr:to>
    <xdr:cxnSp macro="">
      <xdr:nvCxnSpPr>
        <xdr:cNvPr id="237" name="直線コネクタ 236"/>
        <xdr:cNvCxnSpPr/>
      </xdr:nvCxnSpPr>
      <xdr:spPr>
        <a:xfrm>
          <a:off x="2019300" y="16844852"/>
          <a:ext cx="889000" cy="5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46030</xdr:rowOff>
    </xdr:from>
    <xdr:to>
      <xdr:col>15</xdr:col>
      <xdr:colOff>101600</xdr:colOff>
      <xdr:row>98</xdr:row>
      <xdr:rowOff>147630</xdr:rowOff>
    </xdr:to>
    <xdr:sp macro="" textlink="">
      <xdr:nvSpPr>
        <xdr:cNvPr id="238" name="フローチャート: 判断 237"/>
        <xdr:cNvSpPr/>
      </xdr:nvSpPr>
      <xdr:spPr>
        <a:xfrm>
          <a:off x="2857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164157</xdr:rowOff>
    </xdr:from>
    <xdr:ext cx="534377" cy="259045"/>
    <xdr:sp macro="" textlink="">
      <xdr:nvSpPr>
        <xdr:cNvPr id="239" name="テキスト ボックス 238"/>
        <xdr:cNvSpPr txBox="1"/>
      </xdr:nvSpPr>
      <xdr:spPr>
        <a:xfrm>
          <a:off x="2641111" y="1662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42752</xdr:rowOff>
    </xdr:from>
    <xdr:to>
      <xdr:col>10</xdr:col>
      <xdr:colOff>114300</xdr:colOff>
      <xdr:row>98</xdr:row>
      <xdr:rowOff>100492</xdr:rowOff>
    </xdr:to>
    <xdr:cxnSp macro="">
      <xdr:nvCxnSpPr>
        <xdr:cNvPr id="240" name="直線コネクタ 239"/>
        <xdr:cNvCxnSpPr/>
      </xdr:nvCxnSpPr>
      <xdr:spPr>
        <a:xfrm flipV="1">
          <a:off x="1130300" y="16844852"/>
          <a:ext cx="889000" cy="57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49363</xdr:rowOff>
    </xdr:from>
    <xdr:to>
      <xdr:col>10</xdr:col>
      <xdr:colOff>165100</xdr:colOff>
      <xdr:row>98</xdr:row>
      <xdr:rowOff>150963</xdr:rowOff>
    </xdr:to>
    <xdr:sp macro="" textlink="">
      <xdr:nvSpPr>
        <xdr:cNvPr id="241" name="フローチャート: 判断 240"/>
        <xdr:cNvSpPr/>
      </xdr:nvSpPr>
      <xdr:spPr>
        <a:xfrm>
          <a:off x="1968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142090</xdr:rowOff>
    </xdr:from>
    <xdr:ext cx="534377" cy="259045"/>
    <xdr:sp macro="" textlink="">
      <xdr:nvSpPr>
        <xdr:cNvPr id="242" name="テキスト ボックス 241"/>
        <xdr:cNvSpPr txBox="1"/>
      </xdr:nvSpPr>
      <xdr:spPr>
        <a:xfrm>
          <a:off x="1752111" y="1694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53803</xdr:rowOff>
    </xdr:from>
    <xdr:to>
      <xdr:col>6</xdr:col>
      <xdr:colOff>38100</xdr:colOff>
      <xdr:row>98</xdr:row>
      <xdr:rowOff>155403</xdr:rowOff>
    </xdr:to>
    <xdr:sp macro="" textlink="">
      <xdr:nvSpPr>
        <xdr:cNvPr id="243" name="フローチャート: 判断 242"/>
        <xdr:cNvSpPr/>
      </xdr:nvSpPr>
      <xdr:spPr>
        <a:xfrm>
          <a:off x="1079500" y="168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146530</xdr:rowOff>
    </xdr:from>
    <xdr:ext cx="534377" cy="259045"/>
    <xdr:sp macro="" textlink="">
      <xdr:nvSpPr>
        <xdr:cNvPr id="244" name="テキスト ボックス 243"/>
        <xdr:cNvSpPr txBox="1"/>
      </xdr:nvSpPr>
      <xdr:spPr>
        <a:xfrm>
          <a:off x="863111" y="1694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41835</xdr:rowOff>
    </xdr:from>
    <xdr:to>
      <xdr:col>24</xdr:col>
      <xdr:colOff>114300</xdr:colOff>
      <xdr:row>98</xdr:row>
      <xdr:rowOff>143435</xdr:rowOff>
    </xdr:to>
    <xdr:sp macro="" textlink="">
      <xdr:nvSpPr>
        <xdr:cNvPr id="250" name="楕円 249"/>
        <xdr:cNvSpPr/>
      </xdr:nvSpPr>
      <xdr:spPr>
        <a:xfrm>
          <a:off x="4584700" y="1684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286</xdr:rowOff>
    </xdr:from>
    <xdr:ext cx="599010" cy="259045"/>
    <xdr:sp macro="" textlink="">
      <xdr:nvSpPr>
        <xdr:cNvPr id="251" name="衛生費該当値テキスト"/>
        <xdr:cNvSpPr txBox="1"/>
      </xdr:nvSpPr>
      <xdr:spPr>
        <a:xfrm>
          <a:off x="4686300" y="16802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46665</xdr:rowOff>
    </xdr:from>
    <xdr:to>
      <xdr:col>20</xdr:col>
      <xdr:colOff>38100</xdr:colOff>
      <xdr:row>98</xdr:row>
      <xdr:rowOff>148265</xdr:rowOff>
    </xdr:to>
    <xdr:sp macro="" textlink="">
      <xdr:nvSpPr>
        <xdr:cNvPr id="252" name="楕円 251"/>
        <xdr:cNvSpPr/>
      </xdr:nvSpPr>
      <xdr:spPr>
        <a:xfrm>
          <a:off x="3746500" y="1684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139392</xdr:rowOff>
    </xdr:from>
    <xdr:ext cx="534377" cy="259045"/>
    <xdr:sp macro="" textlink="">
      <xdr:nvSpPr>
        <xdr:cNvPr id="253" name="テキスト ボックス 252"/>
        <xdr:cNvSpPr txBox="1"/>
      </xdr:nvSpPr>
      <xdr:spPr>
        <a:xfrm>
          <a:off x="3530111" y="16941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47095</xdr:rowOff>
    </xdr:from>
    <xdr:to>
      <xdr:col>15</xdr:col>
      <xdr:colOff>101600</xdr:colOff>
      <xdr:row>98</xdr:row>
      <xdr:rowOff>148695</xdr:rowOff>
    </xdr:to>
    <xdr:sp macro="" textlink="">
      <xdr:nvSpPr>
        <xdr:cNvPr id="254" name="楕円 253"/>
        <xdr:cNvSpPr/>
      </xdr:nvSpPr>
      <xdr:spPr>
        <a:xfrm>
          <a:off x="2857500" y="1684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139822</xdr:rowOff>
    </xdr:from>
    <xdr:ext cx="534377" cy="259045"/>
    <xdr:sp macro="" textlink="">
      <xdr:nvSpPr>
        <xdr:cNvPr id="255" name="テキスト ボックス 254"/>
        <xdr:cNvSpPr txBox="1"/>
      </xdr:nvSpPr>
      <xdr:spPr>
        <a:xfrm>
          <a:off x="2641111" y="16941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163402</xdr:rowOff>
    </xdr:from>
    <xdr:to>
      <xdr:col>10</xdr:col>
      <xdr:colOff>165100</xdr:colOff>
      <xdr:row>98</xdr:row>
      <xdr:rowOff>93552</xdr:rowOff>
    </xdr:to>
    <xdr:sp macro="" textlink="">
      <xdr:nvSpPr>
        <xdr:cNvPr id="256" name="楕円 255"/>
        <xdr:cNvSpPr/>
      </xdr:nvSpPr>
      <xdr:spPr>
        <a:xfrm>
          <a:off x="1968500" y="16794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110079</xdr:rowOff>
    </xdr:from>
    <xdr:ext cx="599010" cy="259045"/>
    <xdr:sp macro="" textlink="">
      <xdr:nvSpPr>
        <xdr:cNvPr id="257" name="テキスト ボックス 256"/>
        <xdr:cNvSpPr txBox="1"/>
      </xdr:nvSpPr>
      <xdr:spPr>
        <a:xfrm>
          <a:off x="1719795" y="16569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49692</xdr:rowOff>
    </xdr:from>
    <xdr:to>
      <xdr:col>6</xdr:col>
      <xdr:colOff>38100</xdr:colOff>
      <xdr:row>98</xdr:row>
      <xdr:rowOff>151292</xdr:rowOff>
    </xdr:to>
    <xdr:sp macro="" textlink="">
      <xdr:nvSpPr>
        <xdr:cNvPr id="258" name="楕円 257"/>
        <xdr:cNvSpPr/>
      </xdr:nvSpPr>
      <xdr:spPr>
        <a:xfrm>
          <a:off x="1079500" y="16851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167819</xdr:rowOff>
    </xdr:from>
    <xdr:ext cx="534377" cy="259045"/>
    <xdr:sp macro="" textlink="">
      <xdr:nvSpPr>
        <xdr:cNvPr id="259" name="テキスト ボックス 258"/>
        <xdr:cNvSpPr txBox="1"/>
      </xdr:nvSpPr>
      <xdr:spPr>
        <a:xfrm>
          <a:off x="863111" y="16627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3" name="テキスト ボックス 272"/>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5" name="テキスト ボックス 274"/>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7" name="テキスト ボックス 276"/>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76149</xdr:rowOff>
    </xdr:from>
    <xdr:to>
      <xdr:col>54</xdr:col>
      <xdr:colOff>189865</xdr:colOff>
      <xdr:row>38</xdr:row>
      <xdr:rowOff>139700</xdr:rowOff>
    </xdr:to>
    <xdr:cxnSp macro="">
      <xdr:nvCxnSpPr>
        <xdr:cNvPr id="281" name="直線コネクタ 280"/>
        <xdr:cNvCxnSpPr/>
      </xdr:nvCxnSpPr>
      <xdr:spPr>
        <a:xfrm flipV="1">
          <a:off x="10475595" y="5391099"/>
          <a:ext cx="1270" cy="126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149567</xdr:rowOff>
    </xdr:from>
    <xdr:ext cx="249299" cy="259045"/>
    <xdr:sp macro="" textlink="">
      <xdr:nvSpPr>
        <xdr:cNvPr id="282" name="労働費最小値テキスト"/>
        <xdr:cNvSpPr txBox="1"/>
      </xdr:nvSpPr>
      <xdr:spPr>
        <a:xfrm>
          <a:off x="10528300" y="6664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22826</xdr:rowOff>
    </xdr:from>
    <xdr:ext cx="534377" cy="259045"/>
    <xdr:sp macro="" textlink="">
      <xdr:nvSpPr>
        <xdr:cNvPr id="284" name="労働費最大値テキスト"/>
        <xdr:cNvSpPr txBox="1"/>
      </xdr:nvSpPr>
      <xdr:spPr>
        <a:xfrm>
          <a:off x="10528300" y="516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76149</xdr:rowOff>
    </xdr:from>
    <xdr:to>
      <xdr:col>55</xdr:col>
      <xdr:colOff>88900</xdr:colOff>
      <xdr:row>31</xdr:row>
      <xdr:rowOff>76149</xdr:rowOff>
    </xdr:to>
    <xdr:cxnSp macro="">
      <xdr:nvCxnSpPr>
        <xdr:cNvPr id="285" name="直線コネクタ 284"/>
        <xdr:cNvCxnSpPr/>
      </xdr:nvCxnSpPr>
      <xdr:spPr>
        <a:xfrm>
          <a:off x="10388600" y="5391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6" name="直線コネクタ 285"/>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67017</xdr:rowOff>
    </xdr:from>
    <xdr:ext cx="378565" cy="259045"/>
    <xdr:sp macro="" textlink="">
      <xdr:nvSpPr>
        <xdr:cNvPr id="287" name="労働費平均値テキスト"/>
        <xdr:cNvSpPr txBox="1"/>
      </xdr:nvSpPr>
      <xdr:spPr>
        <a:xfrm>
          <a:off x="10528300" y="64106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44140</xdr:rowOff>
    </xdr:from>
    <xdr:to>
      <xdr:col>55</xdr:col>
      <xdr:colOff>50800</xdr:colOff>
      <xdr:row>38</xdr:row>
      <xdr:rowOff>145740</xdr:rowOff>
    </xdr:to>
    <xdr:sp macro="" textlink="">
      <xdr:nvSpPr>
        <xdr:cNvPr id="288" name="フローチャート: 判断 287"/>
        <xdr:cNvSpPr/>
      </xdr:nvSpPr>
      <xdr:spPr>
        <a:xfrm>
          <a:off x="10426700" y="655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9" name="直線コネクタ 288"/>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47615</xdr:rowOff>
    </xdr:from>
    <xdr:to>
      <xdr:col>50</xdr:col>
      <xdr:colOff>165100</xdr:colOff>
      <xdr:row>38</xdr:row>
      <xdr:rowOff>149215</xdr:rowOff>
    </xdr:to>
    <xdr:sp macro="" textlink="">
      <xdr:nvSpPr>
        <xdr:cNvPr id="290" name="フローチャート: 判断 289"/>
        <xdr:cNvSpPr/>
      </xdr:nvSpPr>
      <xdr:spPr>
        <a:xfrm>
          <a:off x="9588500" y="656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165742</xdr:rowOff>
    </xdr:from>
    <xdr:ext cx="378565" cy="259045"/>
    <xdr:sp macro="" textlink="">
      <xdr:nvSpPr>
        <xdr:cNvPr id="291" name="テキスト ボックス 290"/>
        <xdr:cNvSpPr txBox="1"/>
      </xdr:nvSpPr>
      <xdr:spPr>
        <a:xfrm>
          <a:off x="9450017" y="6337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2" name="直線コネクタ 291"/>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42723</xdr:rowOff>
    </xdr:from>
    <xdr:to>
      <xdr:col>46</xdr:col>
      <xdr:colOff>38100</xdr:colOff>
      <xdr:row>38</xdr:row>
      <xdr:rowOff>144323</xdr:rowOff>
    </xdr:to>
    <xdr:sp macro="" textlink="">
      <xdr:nvSpPr>
        <xdr:cNvPr id="293" name="フローチャート: 判断 292"/>
        <xdr:cNvSpPr/>
      </xdr:nvSpPr>
      <xdr:spPr>
        <a:xfrm>
          <a:off x="8699500" y="65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160850</xdr:rowOff>
    </xdr:from>
    <xdr:ext cx="469744" cy="259045"/>
    <xdr:sp macro="" textlink="">
      <xdr:nvSpPr>
        <xdr:cNvPr id="294" name="テキスト ボックス 293"/>
        <xdr:cNvSpPr txBox="1"/>
      </xdr:nvSpPr>
      <xdr:spPr>
        <a:xfrm>
          <a:off x="8515428" y="633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5" name="直線コネクタ 294"/>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50998</xdr:rowOff>
    </xdr:from>
    <xdr:to>
      <xdr:col>41</xdr:col>
      <xdr:colOff>101600</xdr:colOff>
      <xdr:row>38</xdr:row>
      <xdr:rowOff>152598</xdr:rowOff>
    </xdr:to>
    <xdr:sp macro="" textlink="">
      <xdr:nvSpPr>
        <xdr:cNvPr id="296" name="フローチャート: 判断 295"/>
        <xdr:cNvSpPr/>
      </xdr:nvSpPr>
      <xdr:spPr>
        <a:xfrm>
          <a:off x="7810500" y="656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169125</xdr:rowOff>
    </xdr:from>
    <xdr:ext cx="378565" cy="259045"/>
    <xdr:sp macro="" textlink="">
      <xdr:nvSpPr>
        <xdr:cNvPr id="297" name="テキスト ボックス 296"/>
        <xdr:cNvSpPr txBox="1"/>
      </xdr:nvSpPr>
      <xdr:spPr>
        <a:xfrm>
          <a:off x="7672017" y="6341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41534</xdr:rowOff>
    </xdr:from>
    <xdr:to>
      <xdr:col>36</xdr:col>
      <xdr:colOff>165100</xdr:colOff>
      <xdr:row>38</xdr:row>
      <xdr:rowOff>143134</xdr:rowOff>
    </xdr:to>
    <xdr:sp macro="" textlink="">
      <xdr:nvSpPr>
        <xdr:cNvPr id="298" name="フローチャート: 判断 297"/>
        <xdr:cNvSpPr/>
      </xdr:nvSpPr>
      <xdr:spPr>
        <a:xfrm>
          <a:off x="6921500" y="655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159661</xdr:rowOff>
    </xdr:from>
    <xdr:ext cx="469744" cy="259045"/>
    <xdr:sp macro="" textlink="">
      <xdr:nvSpPr>
        <xdr:cNvPr id="299" name="テキスト ボックス 298"/>
        <xdr:cNvSpPr txBox="1"/>
      </xdr:nvSpPr>
      <xdr:spPr>
        <a:xfrm>
          <a:off x="6737428" y="6331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5" name="楕円 304"/>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22567</xdr:rowOff>
    </xdr:from>
    <xdr:ext cx="249299" cy="259045"/>
    <xdr:sp macro="" textlink="">
      <xdr:nvSpPr>
        <xdr:cNvPr id="306" name="労働費該当値テキスト"/>
        <xdr:cNvSpPr txBox="1"/>
      </xdr:nvSpPr>
      <xdr:spPr>
        <a:xfrm>
          <a:off x="10528300" y="6537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7" name="楕円 306"/>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8" name="テキスト ボックス 307"/>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9" name="楕円 308"/>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0" name="テキスト ボックス 309"/>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1" name="楕円 310"/>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2" name="テキスト ボックス 311"/>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3" name="楕円 312"/>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4" name="テキスト ボックス 313"/>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141178</xdr:rowOff>
    </xdr:from>
    <xdr:to>
      <xdr:col>54</xdr:col>
      <xdr:colOff>189865</xdr:colOff>
      <xdr:row>59</xdr:row>
      <xdr:rowOff>36757</xdr:rowOff>
    </xdr:to>
    <xdr:cxnSp macro="">
      <xdr:nvCxnSpPr>
        <xdr:cNvPr id="338" name="直線コネクタ 337"/>
        <xdr:cNvCxnSpPr/>
      </xdr:nvCxnSpPr>
      <xdr:spPr>
        <a:xfrm flipV="1">
          <a:off x="10475595" y="8885128"/>
          <a:ext cx="1270" cy="1267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40584</xdr:rowOff>
    </xdr:from>
    <xdr:ext cx="469744" cy="259045"/>
    <xdr:sp macro="" textlink="">
      <xdr:nvSpPr>
        <xdr:cNvPr id="339" name="農林水産業費最小値テキスト"/>
        <xdr:cNvSpPr txBox="1"/>
      </xdr:nvSpPr>
      <xdr:spPr>
        <a:xfrm>
          <a:off x="10528300" y="10156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36757</xdr:rowOff>
    </xdr:from>
    <xdr:to>
      <xdr:col>55</xdr:col>
      <xdr:colOff>88900</xdr:colOff>
      <xdr:row>59</xdr:row>
      <xdr:rowOff>36757</xdr:rowOff>
    </xdr:to>
    <xdr:cxnSp macro="">
      <xdr:nvCxnSpPr>
        <xdr:cNvPr id="340" name="直線コネクタ 339"/>
        <xdr:cNvCxnSpPr/>
      </xdr:nvCxnSpPr>
      <xdr:spPr>
        <a:xfrm>
          <a:off x="10388600" y="10152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87855</xdr:rowOff>
    </xdr:from>
    <xdr:ext cx="599010" cy="259045"/>
    <xdr:sp macro="" textlink="">
      <xdr:nvSpPr>
        <xdr:cNvPr id="341" name="農林水産業費最大値テキスト"/>
        <xdr:cNvSpPr txBox="1"/>
      </xdr:nvSpPr>
      <xdr:spPr>
        <a:xfrm>
          <a:off x="10528300" y="8660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334,612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141178</xdr:rowOff>
    </xdr:from>
    <xdr:to>
      <xdr:col>55</xdr:col>
      <xdr:colOff>88900</xdr:colOff>
      <xdr:row>51</xdr:row>
      <xdr:rowOff>141178</xdr:rowOff>
    </xdr:to>
    <xdr:cxnSp macro="">
      <xdr:nvCxnSpPr>
        <xdr:cNvPr id="342" name="直線コネクタ 341"/>
        <xdr:cNvCxnSpPr/>
      </xdr:nvCxnSpPr>
      <xdr:spPr>
        <a:xfrm>
          <a:off x="10388600" y="888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92113</xdr:rowOff>
    </xdr:from>
    <xdr:to>
      <xdr:col>55</xdr:col>
      <xdr:colOff>0</xdr:colOff>
      <xdr:row>57</xdr:row>
      <xdr:rowOff>123009</xdr:rowOff>
    </xdr:to>
    <xdr:cxnSp macro="">
      <xdr:nvCxnSpPr>
        <xdr:cNvPr id="343" name="直線コネクタ 342"/>
        <xdr:cNvCxnSpPr/>
      </xdr:nvCxnSpPr>
      <xdr:spPr>
        <a:xfrm flipV="1">
          <a:off x="9639300" y="9864763"/>
          <a:ext cx="838200" cy="3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108319</xdr:rowOff>
    </xdr:from>
    <xdr:ext cx="534377" cy="259045"/>
    <xdr:sp macro="" textlink="">
      <xdr:nvSpPr>
        <xdr:cNvPr id="344" name="農林水産業費平均値テキスト"/>
        <xdr:cNvSpPr txBox="1"/>
      </xdr:nvSpPr>
      <xdr:spPr>
        <a:xfrm>
          <a:off x="10528300" y="9880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129892</xdr:rowOff>
    </xdr:from>
    <xdr:to>
      <xdr:col>55</xdr:col>
      <xdr:colOff>50800</xdr:colOff>
      <xdr:row>58</xdr:row>
      <xdr:rowOff>60042</xdr:rowOff>
    </xdr:to>
    <xdr:sp macro="" textlink="">
      <xdr:nvSpPr>
        <xdr:cNvPr id="345" name="フローチャート: 判断 344"/>
        <xdr:cNvSpPr/>
      </xdr:nvSpPr>
      <xdr:spPr>
        <a:xfrm>
          <a:off x="10426700" y="990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42769</xdr:rowOff>
    </xdr:from>
    <xdr:to>
      <xdr:col>50</xdr:col>
      <xdr:colOff>114300</xdr:colOff>
      <xdr:row>57</xdr:row>
      <xdr:rowOff>123009</xdr:rowOff>
    </xdr:to>
    <xdr:cxnSp macro="">
      <xdr:nvCxnSpPr>
        <xdr:cNvPr id="346" name="直線コネクタ 345"/>
        <xdr:cNvCxnSpPr/>
      </xdr:nvCxnSpPr>
      <xdr:spPr>
        <a:xfrm>
          <a:off x="8750300" y="9815419"/>
          <a:ext cx="889000" cy="80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139885</xdr:rowOff>
    </xdr:from>
    <xdr:to>
      <xdr:col>50</xdr:col>
      <xdr:colOff>165100</xdr:colOff>
      <xdr:row>58</xdr:row>
      <xdr:rowOff>70035</xdr:rowOff>
    </xdr:to>
    <xdr:sp macro="" textlink="">
      <xdr:nvSpPr>
        <xdr:cNvPr id="347" name="フローチャート: 判断 346"/>
        <xdr:cNvSpPr/>
      </xdr:nvSpPr>
      <xdr:spPr>
        <a:xfrm>
          <a:off x="9588500" y="99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61162</xdr:rowOff>
    </xdr:from>
    <xdr:ext cx="534377" cy="259045"/>
    <xdr:sp macro="" textlink="">
      <xdr:nvSpPr>
        <xdr:cNvPr id="348" name="テキスト ボックス 347"/>
        <xdr:cNvSpPr txBox="1"/>
      </xdr:nvSpPr>
      <xdr:spPr>
        <a:xfrm>
          <a:off x="9372111" y="1000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38068</xdr:rowOff>
    </xdr:from>
    <xdr:to>
      <xdr:col>45</xdr:col>
      <xdr:colOff>177800</xdr:colOff>
      <xdr:row>57</xdr:row>
      <xdr:rowOff>42769</xdr:rowOff>
    </xdr:to>
    <xdr:cxnSp macro="">
      <xdr:nvCxnSpPr>
        <xdr:cNvPr id="349" name="直線コネクタ 348"/>
        <xdr:cNvCxnSpPr/>
      </xdr:nvCxnSpPr>
      <xdr:spPr>
        <a:xfrm>
          <a:off x="7861300" y="9810718"/>
          <a:ext cx="889000" cy="4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155026</xdr:rowOff>
    </xdr:from>
    <xdr:to>
      <xdr:col>46</xdr:col>
      <xdr:colOff>38100</xdr:colOff>
      <xdr:row>58</xdr:row>
      <xdr:rowOff>85176</xdr:rowOff>
    </xdr:to>
    <xdr:sp macro="" textlink="">
      <xdr:nvSpPr>
        <xdr:cNvPr id="350" name="フローチャート: 判断 349"/>
        <xdr:cNvSpPr/>
      </xdr:nvSpPr>
      <xdr:spPr>
        <a:xfrm>
          <a:off x="8699500" y="99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76303</xdr:rowOff>
    </xdr:from>
    <xdr:ext cx="534377" cy="259045"/>
    <xdr:sp macro="" textlink="">
      <xdr:nvSpPr>
        <xdr:cNvPr id="351" name="テキスト ボックス 350"/>
        <xdr:cNvSpPr txBox="1"/>
      </xdr:nvSpPr>
      <xdr:spPr>
        <a:xfrm>
          <a:off x="8483111" y="10020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36746</xdr:rowOff>
    </xdr:from>
    <xdr:to>
      <xdr:col>41</xdr:col>
      <xdr:colOff>50800</xdr:colOff>
      <xdr:row>57</xdr:row>
      <xdr:rowOff>38068</xdr:rowOff>
    </xdr:to>
    <xdr:cxnSp macro="">
      <xdr:nvCxnSpPr>
        <xdr:cNvPr id="352" name="直線コネクタ 351"/>
        <xdr:cNvCxnSpPr/>
      </xdr:nvCxnSpPr>
      <xdr:spPr>
        <a:xfrm>
          <a:off x="6972300" y="9809396"/>
          <a:ext cx="889000" cy="1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143189</xdr:rowOff>
    </xdr:from>
    <xdr:to>
      <xdr:col>41</xdr:col>
      <xdr:colOff>101600</xdr:colOff>
      <xdr:row>58</xdr:row>
      <xdr:rowOff>73339</xdr:rowOff>
    </xdr:to>
    <xdr:sp macro="" textlink="">
      <xdr:nvSpPr>
        <xdr:cNvPr id="353" name="フローチャート: 判断 352"/>
        <xdr:cNvSpPr/>
      </xdr:nvSpPr>
      <xdr:spPr>
        <a:xfrm>
          <a:off x="7810500" y="991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64466</xdr:rowOff>
    </xdr:from>
    <xdr:ext cx="534377" cy="259045"/>
    <xdr:sp macro="" textlink="">
      <xdr:nvSpPr>
        <xdr:cNvPr id="354" name="テキスト ボックス 353"/>
        <xdr:cNvSpPr txBox="1"/>
      </xdr:nvSpPr>
      <xdr:spPr>
        <a:xfrm>
          <a:off x="7594111" y="10008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166453</xdr:rowOff>
    </xdr:from>
    <xdr:to>
      <xdr:col>36</xdr:col>
      <xdr:colOff>165100</xdr:colOff>
      <xdr:row>58</xdr:row>
      <xdr:rowOff>96603</xdr:rowOff>
    </xdr:to>
    <xdr:sp macro="" textlink="">
      <xdr:nvSpPr>
        <xdr:cNvPr id="355" name="フローチャート: 判断 354"/>
        <xdr:cNvSpPr/>
      </xdr:nvSpPr>
      <xdr:spPr>
        <a:xfrm>
          <a:off x="6921500" y="993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87730</xdr:rowOff>
    </xdr:from>
    <xdr:ext cx="534377" cy="259045"/>
    <xdr:sp macro="" textlink="">
      <xdr:nvSpPr>
        <xdr:cNvPr id="356" name="テキスト ボックス 355"/>
        <xdr:cNvSpPr txBox="1"/>
      </xdr:nvSpPr>
      <xdr:spPr>
        <a:xfrm>
          <a:off x="6705111" y="10031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41313</xdr:rowOff>
    </xdr:from>
    <xdr:to>
      <xdr:col>55</xdr:col>
      <xdr:colOff>50800</xdr:colOff>
      <xdr:row>57</xdr:row>
      <xdr:rowOff>142913</xdr:rowOff>
    </xdr:to>
    <xdr:sp macro="" textlink="">
      <xdr:nvSpPr>
        <xdr:cNvPr id="362" name="楕円 361"/>
        <xdr:cNvSpPr/>
      </xdr:nvSpPr>
      <xdr:spPr>
        <a:xfrm>
          <a:off x="10426700" y="981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64190</xdr:rowOff>
    </xdr:from>
    <xdr:ext cx="534377" cy="259045"/>
    <xdr:sp macro="" textlink="">
      <xdr:nvSpPr>
        <xdr:cNvPr id="363" name="農林水産業費該当値テキスト"/>
        <xdr:cNvSpPr txBox="1"/>
      </xdr:nvSpPr>
      <xdr:spPr>
        <a:xfrm>
          <a:off x="10528300" y="966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72209</xdr:rowOff>
    </xdr:from>
    <xdr:to>
      <xdr:col>50</xdr:col>
      <xdr:colOff>165100</xdr:colOff>
      <xdr:row>58</xdr:row>
      <xdr:rowOff>2359</xdr:rowOff>
    </xdr:to>
    <xdr:sp macro="" textlink="">
      <xdr:nvSpPr>
        <xdr:cNvPr id="364" name="楕円 363"/>
        <xdr:cNvSpPr/>
      </xdr:nvSpPr>
      <xdr:spPr>
        <a:xfrm>
          <a:off x="9588500" y="9844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18886</xdr:rowOff>
    </xdr:from>
    <xdr:ext cx="534377" cy="259045"/>
    <xdr:sp macro="" textlink="">
      <xdr:nvSpPr>
        <xdr:cNvPr id="365" name="テキスト ボックス 364"/>
        <xdr:cNvSpPr txBox="1"/>
      </xdr:nvSpPr>
      <xdr:spPr>
        <a:xfrm>
          <a:off x="9372111" y="9620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163419</xdr:rowOff>
    </xdr:from>
    <xdr:to>
      <xdr:col>46</xdr:col>
      <xdr:colOff>38100</xdr:colOff>
      <xdr:row>57</xdr:row>
      <xdr:rowOff>93569</xdr:rowOff>
    </xdr:to>
    <xdr:sp macro="" textlink="">
      <xdr:nvSpPr>
        <xdr:cNvPr id="366" name="楕円 365"/>
        <xdr:cNvSpPr/>
      </xdr:nvSpPr>
      <xdr:spPr>
        <a:xfrm>
          <a:off x="8699500" y="9764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110096</xdr:rowOff>
    </xdr:from>
    <xdr:ext cx="534377" cy="259045"/>
    <xdr:sp macro="" textlink="">
      <xdr:nvSpPr>
        <xdr:cNvPr id="367" name="テキスト ボックス 366"/>
        <xdr:cNvSpPr txBox="1"/>
      </xdr:nvSpPr>
      <xdr:spPr>
        <a:xfrm>
          <a:off x="8483111" y="953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158718</xdr:rowOff>
    </xdr:from>
    <xdr:to>
      <xdr:col>41</xdr:col>
      <xdr:colOff>101600</xdr:colOff>
      <xdr:row>57</xdr:row>
      <xdr:rowOff>88868</xdr:rowOff>
    </xdr:to>
    <xdr:sp macro="" textlink="">
      <xdr:nvSpPr>
        <xdr:cNvPr id="368" name="楕円 367"/>
        <xdr:cNvSpPr/>
      </xdr:nvSpPr>
      <xdr:spPr>
        <a:xfrm>
          <a:off x="7810500" y="975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105395</xdr:rowOff>
    </xdr:from>
    <xdr:ext cx="534377" cy="259045"/>
    <xdr:sp macro="" textlink="">
      <xdr:nvSpPr>
        <xdr:cNvPr id="369" name="テキスト ボックス 368"/>
        <xdr:cNvSpPr txBox="1"/>
      </xdr:nvSpPr>
      <xdr:spPr>
        <a:xfrm>
          <a:off x="7594111" y="9535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157396</xdr:rowOff>
    </xdr:from>
    <xdr:to>
      <xdr:col>36</xdr:col>
      <xdr:colOff>165100</xdr:colOff>
      <xdr:row>57</xdr:row>
      <xdr:rowOff>87546</xdr:rowOff>
    </xdr:to>
    <xdr:sp macro="" textlink="">
      <xdr:nvSpPr>
        <xdr:cNvPr id="370" name="楕円 369"/>
        <xdr:cNvSpPr/>
      </xdr:nvSpPr>
      <xdr:spPr>
        <a:xfrm>
          <a:off x="6921500" y="9758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104073</xdr:rowOff>
    </xdr:from>
    <xdr:ext cx="534377" cy="259045"/>
    <xdr:sp macro="" textlink="">
      <xdr:nvSpPr>
        <xdr:cNvPr id="371" name="テキスト ボックス 370"/>
        <xdr:cNvSpPr txBox="1"/>
      </xdr:nvSpPr>
      <xdr:spPr>
        <a:xfrm>
          <a:off x="6705111" y="9533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18648</xdr:rowOff>
    </xdr:from>
    <xdr:to>
      <xdr:col>54</xdr:col>
      <xdr:colOff>189865</xdr:colOff>
      <xdr:row>79</xdr:row>
      <xdr:rowOff>40571</xdr:rowOff>
    </xdr:to>
    <xdr:cxnSp macro="">
      <xdr:nvCxnSpPr>
        <xdr:cNvPr id="395" name="直線コネクタ 394"/>
        <xdr:cNvCxnSpPr/>
      </xdr:nvCxnSpPr>
      <xdr:spPr>
        <a:xfrm flipV="1">
          <a:off x="10475595" y="12020148"/>
          <a:ext cx="1270" cy="156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44398</xdr:rowOff>
    </xdr:from>
    <xdr:ext cx="469744" cy="259045"/>
    <xdr:sp macro="" textlink="">
      <xdr:nvSpPr>
        <xdr:cNvPr id="396" name="商工費最小値テキスト"/>
        <xdr:cNvSpPr txBox="1"/>
      </xdr:nvSpPr>
      <xdr:spPr>
        <a:xfrm>
          <a:off x="10528300" y="1358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40571</xdr:rowOff>
    </xdr:from>
    <xdr:to>
      <xdr:col>55</xdr:col>
      <xdr:colOff>88900</xdr:colOff>
      <xdr:row>79</xdr:row>
      <xdr:rowOff>40571</xdr:rowOff>
    </xdr:to>
    <xdr:cxnSp macro="">
      <xdr:nvCxnSpPr>
        <xdr:cNvPr id="397" name="直線コネクタ 396"/>
        <xdr:cNvCxnSpPr/>
      </xdr:nvCxnSpPr>
      <xdr:spPr>
        <a:xfrm>
          <a:off x="10388600" y="1358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136775</xdr:rowOff>
    </xdr:from>
    <xdr:ext cx="599010" cy="259045"/>
    <xdr:sp macro="" textlink="">
      <xdr:nvSpPr>
        <xdr:cNvPr id="398" name="商工費最大値テキスト"/>
        <xdr:cNvSpPr txBox="1"/>
      </xdr:nvSpPr>
      <xdr:spPr>
        <a:xfrm>
          <a:off x="10528300" y="1179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18648</xdr:rowOff>
    </xdr:from>
    <xdr:to>
      <xdr:col>55</xdr:col>
      <xdr:colOff>88900</xdr:colOff>
      <xdr:row>70</xdr:row>
      <xdr:rowOff>18648</xdr:rowOff>
    </xdr:to>
    <xdr:cxnSp macro="">
      <xdr:nvCxnSpPr>
        <xdr:cNvPr id="399" name="直線コネクタ 398"/>
        <xdr:cNvCxnSpPr/>
      </xdr:nvCxnSpPr>
      <xdr:spPr>
        <a:xfrm>
          <a:off x="10388600" y="1202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68788</xdr:rowOff>
    </xdr:from>
    <xdr:to>
      <xdr:col>55</xdr:col>
      <xdr:colOff>0</xdr:colOff>
      <xdr:row>78</xdr:row>
      <xdr:rowOff>70445</xdr:rowOff>
    </xdr:to>
    <xdr:cxnSp macro="">
      <xdr:nvCxnSpPr>
        <xdr:cNvPr id="400" name="直線コネクタ 399"/>
        <xdr:cNvCxnSpPr/>
      </xdr:nvCxnSpPr>
      <xdr:spPr>
        <a:xfrm>
          <a:off x="9639300" y="13441888"/>
          <a:ext cx="838200" cy="1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12572</xdr:rowOff>
    </xdr:from>
    <xdr:ext cx="534377" cy="259045"/>
    <xdr:sp macro="" textlink="">
      <xdr:nvSpPr>
        <xdr:cNvPr id="401" name="商工費平均値テキスト"/>
        <xdr:cNvSpPr txBox="1"/>
      </xdr:nvSpPr>
      <xdr:spPr>
        <a:xfrm>
          <a:off x="10528300" y="13214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161145</xdr:rowOff>
    </xdr:from>
    <xdr:to>
      <xdr:col>55</xdr:col>
      <xdr:colOff>50800</xdr:colOff>
      <xdr:row>78</xdr:row>
      <xdr:rowOff>91295</xdr:rowOff>
    </xdr:to>
    <xdr:sp macro="" textlink="">
      <xdr:nvSpPr>
        <xdr:cNvPr id="402" name="フローチャート: 判断 401"/>
        <xdr:cNvSpPr/>
      </xdr:nvSpPr>
      <xdr:spPr>
        <a:xfrm>
          <a:off x="10426700" y="1336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25460</xdr:rowOff>
    </xdr:from>
    <xdr:to>
      <xdr:col>50</xdr:col>
      <xdr:colOff>114300</xdr:colOff>
      <xdr:row>78</xdr:row>
      <xdr:rowOff>68788</xdr:rowOff>
    </xdr:to>
    <xdr:cxnSp macro="">
      <xdr:nvCxnSpPr>
        <xdr:cNvPr id="403" name="直線コネクタ 402"/>
        <xdr:cNvCxnSpPr/>
      </xdr:nvCxnSpPr>
      <xdr:spPr>
        <a:xfrm>
          <a:off x="8750300" y="13398560"/>
          <a:ext cx="889000" cy="43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1160</xdr:rowOff>
    </xdr:from>
    <xdr:to>
      <xdr:col>50</xdr:col>
      <xdr:colOff>165100</xdr:colOff>
      <xdr:row>78</xdr:row>
      <xdr:rowOff>102760</xdr:rowOff>
    </xdr:to>
    <xdr:sp macro="" textlink="">
      <xdr:nvSpPr>
        <xdr:cNvPr id="404" name="フローチャート: 判断 403"/>
        <xdr:cNvSpPr/>
      </xdr:nvSpPr>
      <xdr:spPr>
        <a:xfrm>
          <a:off x="95885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119287</xdr:rowOff>
    </xdr:from>
    <xdr:ext cx="534377" cy="259045"/>
    <xdr:sp macro="" textlink="">
      <xdr:nvSpPr>
        <xdr:cNvPr id="405" name="テキスト ボックス 404"/>
        <xdr:cNvSpPr txBox="1"/>
      </xdr:nvSpPr>
      <xdr:spPr>
        <a:xfrm>
          <a:off x="9372111" y="1314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25460</xdr:rowOff>
    </xdr:from>
    <xdr:to>
      <xdr:col>45</xdr:col>
      <xdr:colOff>177800</xdr:colOff>
      <xdr:row>78</xdr:row>
      <xdr:rowOff>105257</xdr:rowOff>
    </xdr:to>
    <xdr:cxnSp macro="">
      <xdr:nvCxnSpPr>
        <xdr:cNvPr id="406" name="直線コネクタ 405"/>
        <xdr:cNvCxnSpPr/>
      </xdr:nvCxnSpPr>
      <xdr:spPr>
        <a:xfrm flipV="1">
          <a:off x="7861300" y="13398560"/>
          <a:ext cx="889000" cy="7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162235</xdr:rowOff>
    </xdr:from>
    <xdr:to>
      <xdr:col>46</xdr:col>
      <xdr:colOff>38100</xdr:colOff>
      <xdr:row>78</xdr:row>
      <xdr:rowOff>92385</xdr:rowOff>
    </xdr:to>
    <xdr:sp macro="" textlink="">
      <xdr:nvSpPr>
        <xdr:cNvPr id="407" name="フローチャート: 判断 406"/>
        <xdr:cNvSpPr/>
      </xdr:nvSpPr>
      <xdr:spPr>
        <a:xfrm>
          <a:off x="8699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83512</xdr:rowOff>
    </xdr:from>
    <xdr:ext cx="534377" cy="259045"/>
    <xdr:sp macro="" textlink="">
      <xdr:nvSpPr>
        <xdr:cNvPr id="408" name="テキスト ボックス 407"/>
        <xdr:cNvSpPr txBox="1"/>
      </xdr:nvSpPr>
      <xdr:spPr>
        <a:xfrm>
          <a:off x="8483111" y="1345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78930</xdr:rowOff>
    </xdr:from>
    <xdr:to>
      <xdr:col>41</xdr:col>
      <xdr:colOff>50800</xdr:colOff>
      <xdr:row>78</xdr:row>
      <xdr:rowOff>105257</xdr:rowOff>
    </xdr:to>
    <xdr:cxnSp macro="">
      <xdr:nvCxnSpPr>
        <xdr:cNvPr id="409" name="直線コネクタ 408"/>
        <xdr:cNvCxnSpPr/>
      </xdr:nvCxnSpPr>
      <xdr:spPr>
        <a:xfrm>
          <a:off x="6972300" y="13452030"/>
          <a:ext cx="889000" cy="2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10959</xdr:rowOff>
    </xdr:from>
    <xdr:to>
      <xdr:col>41</xdr:col>
      <xdr:colOff>101600</xdr:colOff>
      <xdr:row>78</xdr:row>
      <xdr:rowOff>112559</xdr:rowOff>
    </xdr:to>
    <xdr:sp macro="" textlink="">
      <xdr:nvSpPr>
        <xdr:cNvPr id="410" name="フローチャート: 判断 409"/>
        <xdr:cNvSpPr/>
      </xdr:nvSpPr>
      <xdr:spPr>
        <a:xfrm>
          <a:off x="7810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129086</xdr:rowOff>
    </xdr:from>
    <xdr:ext cx="534377" cy="259045"/>
    <xdr:sp macro="" textlink="">
      <xdr:nvSpPr>
        <xdr:cNvPr id="411" name="テキスト ボックス 410"/>
        <xdr:cNvSpPr txBox="1"/>
      </xdr:nvSpPr>
      <xdr:spPr>
        <a:xfrm>
          <a:off x="7594111" y="1315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14101</xdr:rowOff>
    </xdr:from>
    <xdr:to>
      <xdr:col>36</xdr:col>
      <xdr:colOff>165100</xdr:colOff>
      <xdr:row>78</xdr:row>
      <xdr:rowOff>115701</xdr:rowOff>
    </xdr:to>
    <xdr:sp macro="" textlink="">
      <xdr:nvSpPr>
        <xdr:cNvPr id="412" name="フローチャート: 判断 411"/>
        <xdr:cNvSpPr/>
      </xdr:nvSpPr>
      <xdr:spPr>
        <a:xfrm>
          <a:off x="6921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132228</xdr:rowOff>
    </xdr:from>
    <xdr:ext cx="534377" cy="259045"/>
    <xdr:sp macro="" textlink="">
      <xdr:nvSpPr>
        <xdr:cNvPr id="413" name="テキスト ボックス 412"/>
        <xdr:cNvSpPr txBox="1"/>
      </xdr:nvSpPr>
      <xdr:spPr>
        <a:xfrm>
          <a:off x="6705111" y="1316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19645</xdr:rowOff>
    </xdr:from>
    <xdr:to>
      <xdr:col>55</xdr:col>
      <xdr:colOff>50800</xdr:colOff>
      <xdr:row>78</xdr:row>
      <xdr:rowOff>121245</xdr:rowOff>
    </xdr:to>
    <xdr:sp macro="" textlink="">
      <xdr:nvSpPr>
        <xdr:cNvPr id="419" name="楕円 418"/>
        <xdr:cNvSpPr/>
      </xdr:nvSpPr>
      <xdr:spPr>
        <a:xfrm>
          <a:off x="10426700" y="1339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169522</xdr:rowOff>
    </xdr:from>
    <xdr:ext cx="534377" cy="259045"/>
    <xdr:sp macro="" textlink="">
      <xdr:nvSpPr>
        <xdr:cNvPr id="420" name="商工費該当値テキスト"/>
        <xdr:cNvSpPr txBox="1"/>
      </xdr:nvSpPr>
      <xdr:spPr>
        <a:xfrm>
          <a:off x="10528300" y="1337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17988</xdr:rowOff>
    </xdr:from>
    <xdr:to>
      <xdr:col>50</xdr:col>
      <xdr:colOff>165100</xdr:colOff>
      <xdr:row>78</xdr:row>
      <xdr:rowOff>119588</xdr:rowOff>
    </xdr:to>
    <xdr:sp macro="" textlink="">
      <xdr:nvSpPr>
        <xdr:cNvPr id="421" name="楕円 420"/>
        <xdr:cNvSpPr/>
      </xdr:nvSpPr>
      <xdr:spPr>
        <a:xfrm>
          <a:off x="9588500" y="1339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110715</xdr:rowOff>
    </xdr:from>
    <xdr:ext cx="534377" cy="259045"/>
    <xdr:sp macro="" textlink="">
      <xdr:nvSpPr>
        <xdr:cNvPr id="422" name="テキスト ボックス 421"/>
        <xdr:cNvSpPr txBox="1"/>
      </xdr:nvSpPr>
      <xdr:spPr>
        <a:xfrm>
          <a:off x="9372111" y="1348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146110</xdr:rowOff>
    </xdr:from>
    <xdr:to>
      <xdr:col>46</xdr:col>
      <xdr:colOff>38100</xdr:colOff>
      <xdr:row>78</xdr:row>
      <xdr:rowOff>76260</xdr:rowOff>
    </xdr:to>
    <xdr:sp macro="" textlink="">
      <xdr:nvSpPr>
        <xdr:cNvPr id="423" name="楕円 422"/>
        <xdr:cNvSpPr/>
      </xdr:nvSpPr>
      <xdr:spPr>
        <a:xfrm>
          <a:off x="8699500" y="1334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92787</xdr:rowOff>
    </xdr:from>
    <xdr:ext cx="534377" cy="259045"/>
    <xdr:sp macro="" textlink="">
      <xdr:nvSpPr>
        <xdr:cNvPr id="424" name="テキスト ボックス 423"/>
        <xdr:cNvSpPr txBox="1"/>
      </xdr:nvSpPr>
      <xdr:spPr>
        <a:xfrm>
          <a:off x="8483111" y="13122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54457</xdr:rowOff>
    </xdr:from>
    <xdr:to>
      <xdr:col>41</xdr:col>
      <xdr:colOff>101600</xdr:colOff>
      <xdr:row>78</xdr:row>
      <xdr:rowOff>156057</xdr:rowOff>
    </xdr:to>
    <xdr:sp macro="" textlink="">
      <xdr:nvSpPr>
        <xdr:cNvPr id="425" name="楕円 424"/>
        <xdr:cNvSpPr/>
      </xdr:nvSpPr>
      <xdr:spPr>
        <a:xfrm>
          <a:off x="7810500" y="13427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147184</xdr:rowOff>
    </xdr:from>
    <xdr:ext cx="534377" cy="259045"/>
    <xdr:sp macro="" textlink="">
      <xdr:nvSpPr>
        <xdr:cNvPr id="426" name="テキスト ボックス 425"/>
        <xdr:cNvSpPr txBox="1"/>
      </xdr:nvSpPr>
      <xdr:spPr>
        <a:xfrm>
          <a:off x="7594111" y="13520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28130</xdr:rowOff>
    </xdr:from>
    <xdr:to>
      <xdr:col>36</xdr:col>
      <xdr:colOff>165100</xdr:colOff>
      <xdr:row>78</xdr:row>
      <xdr:rowOff>129730</xdr:rowOff>
    </xdr:to>
    <xdr:sp macro="" textlink="">
      <xdr:nvSpPr>
        <xdr:cNvPr id="427" name="楕円 426"/>
        <xdr:cNvSpPr/>
      </xdr:nvSpPr>
      <xdr:spPr>
        <a:xfrm>
          <a:off x="6921500" y="1340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120857</xdr:rowOff>
    </xdr:from>
    <xdr:ext cx="534377" cy="259045"/>
    <xdr:sp macro="" textlink="">
      <xdr:nvSpPr>
        <xdr:cNvPr id="428" name="テキスト ボックス 427"/>
        <xdr:cNvSpPr txBox="1"/>
      </xdr:nvSpPr>
      <xdr:spPr>
        <a:xfrm>
          <a:off x="6705111" y="1349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20110</xdr:rowOff>
    </xdr:from>
    <xdr:to>
      <xdr:col>54</xdr:col>
      <xdr:colOff>189865</xdr:colOff>
      <xdr:row>98</xdr:row>
      <xdr:rowOff>36413</xdr:rowOff>
    </xdr:to>
    <xdr:cxnSp macro="">
      <xdr:nvCxnSpPr>
        <xdr:cNvPr id="450" name="直線コネクタ 449"/>
        <xdr:cNvCxnSpPr/>
      </xdr:nvCxnSpPr>
      <xdr:spPr>
        <a:xfrm flipV="1">
          <a:off x="10475595" y="15622060"/>
          <a:ext cx="1270" cy="1216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40240</xdr:rowOff>
    </xdr:from>
    <xdr:ext cx="534377" cy="259045"/>
    <xdr:sp macro="" textlink="">
      <xdr:nvSpPr>
        <xdr:cNvPr id="451" name="土木費最小値テキスト"/>
        <xdr:cNvSpPr txBox="1"/>
      </xdr:nvSpPr>
      <xdr:spPr>
        <a:xfrm>
          <a:off x="10528300" y="1684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36413</xdr:rowOff>
    </xdr:from>
    <xdr:to>
      <xdr:col>55</xdr:col>
      <xdr:colOff>88900</xdr:colOff>
      <xdr:row>98</xdr:row>
      <xdr:rowOff>36413</xdr:rowOff>
    </xdr:to>
    <xdr:cxnSp macro="">
      <xdr:nvCxnSpPr>
        <xdr:cNvPr id="452" name="直線コネクタ 451"/>
        <xdr:cNvCxnSpPr/>
      </xdr:nvCxnSpPr>
      <xdr:spPr>
        <a:xfrm>
          <a:off x="10388600" y="16838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138237</xdr:rowOff>
    </xdr:from>
    <xdr:ext cx="599010" cy="259045"/>
    <xdr:sp macro="" textlink="">
      <xdr:nvSpPr>
        <xdr:cNvPr id="453" name="土木費最大値テキスト"/>
        <xdr:cNvSpPr txBox="1"/>
      </xdr:nvSpPr>
      <xdr:spPr>
        <a:xfrm>
          <a:off x="10528300" y="15397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288,657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20110</xdr:rowOff>
    </xdr:from>
    <xdr:to>
      <xdr:col>55</xdr:col>
      <xdr:colOff>88900</xdr:colOff>
      <xdr:row>91</xdr:row>
      <xdr:rowOff>20110</xdr:rowOff>
    </xdr:to>
    <xdr:cxnSp macro="">
      <xdr:nvCxnSpPr>
        <xdr:cNvPr id="454" name="直線コネクタ 453"/>
        <xdr:cNvCxnSpPr/>
      </xdr:nvCxnSpPr>
      <xdr:spPr>
        <a:xfrm>
          <a:off x="10388600" y="15622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102978</xdr:rowOff>
    </xdr:from>
    <xdr:to>
      <xdr:col>55</xdr:col>
      <xdr:colOff>0</xdr:colOff>
      <xdr:row>93</xdr:row>
      <xdr:rowOff>142224</xdr:rowOff>
    </xdr:to>
    <xdr:cxnSp macro="">
      <xdr:nvCxnSpPr>
        <xdr:cNvPr id="455" name="直線コネクタ 454"/>
        <xdr:cNvCxnSpPr/>
      </xdr:nvCxnSpPr>
      <xdr:spPr>
        <a:xfrm>
          <a:off x="9639300" y="16047828"/>
          <a:ext cx="838200" cy="39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149262</xdr:rowOff>
    </xdr:from>
    <xdr:ext cx="534377" cy="259045"/>
    <xdr:sp macro="" textlink="">
      <xdr:nvSpPr>
        <xdr:cNvPr id="456" name="土木費平均値テキスト"/>
        <xdr:cNvSpPr txBox="1"/>
      </xdr:nvSpPr>
      <xdr:spPr>
        <a:xfrm>
          <a:off x="10528300" y="16437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170835</xdr:rowOff>
    </xdr:from>
    <xdr:to>
      <xdr:col>55</xdr:col>
      <xdr:colOff>50800</xdr:colOff>
      <xdr:row>96</xdr:row>
      <xdr:rowOff>100985</xdr:rowOff>
    </xdr:to>
    <xdr:sp macro="" textlink="">
      <xdr:nvSpPr>
        <xdr:cNvPr id="457" name="フローチャート: 判断 456"/>
        <xdr:cNvSpPr/>
      </xdr:nvSpPr>
      <xdr:spPr>
        <a:xfrm>
          <a:off x="10426700" y="1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102978</xdr:rowOff>
    </xdr:from>
    <xdr:to>
      <xdr:col>50</xdr:col>
      <xdr:colOff>114300</xdr:colOff>
      <xdr:row>95</xdr:row>
      <xdr:rowOff>6573</xdr:rowOff>
    </xdr:to>
    <xdr:cxnSp macro="">
      <xdr:nvCxnSpPr>
        <xdr:cNvPr id="458" name="直線コネクタ 457"/>
        <xdr:cNvCxnSpPr/>
      </xdr:nvCxnSpPr>
      <xdr:spPr>
        <a:xfrm flipV="1">
          <a:off x="8750300" y="16047828"/>
          <a:ext cx="889000" cy="246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31398</xdr:rowOff>
    </xdr:from>
    <xdr:to>
      <xdr:col>50</xdr:col>
      <xdr:colOff>165100</xdr:colOff>
      <xdr:row>96</xdr:row>
      <xdr:rowOff>132998</xdr:rowOff>
    </xdr:to>
    <xdr:sp macro="" textlink="">
      <xdr:nvSpPr>
        <xdr:cNvPr id="459" name="フローチャート: 判断 458"/>
        <xdr:cNvSpPr/>
      </xdr:nvSpPr>
      <xdr:spPr>
        <a:xfrm>
          <a:off x="95885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124125</xdr:rowOff>
    </xdr:from>
    <xdr:ext cx="534377" cy="259045"/>
    <xdr:sp macro="" textlink="">
      <xdr:nvSpPr>
        <xdr:cNvPr id="460" name="テキスト ボックス 459"/>
        <xdr:cNvSpPr txBox="1"/>
      </xdr:nvSpPr>
      <xdr:spPr>
        <a:xfrm>
          <a:off x="9372111" y="1658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6573</xdr:rowOff>
    </xdr:from>
    <xdr:to>
      <xdr:col>45</xdr:col>
      <xdr:colOff>177800</xdr:colOff>
      <xdr:row>96</xdr:row>
      <xdr:rowOff>58885</xdr:rowOff>
    </xdr:to>
    <xdr:cxnSp macro="">
      <xdr:nvCxnSpPr>
        <xdr:cNvPr id="461" name="直線コネクタ 460"/>
        <xdr:cNvCxnSpPr/>
      </xdr:nvCxnSpPr>
      <xdr:spPr>
        <a:xfrm flipV="1">
          <a:off x="7861300" y="16294323"/>
          <a:ext cx="889000" cy="223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57020</xdr:rowOff>
    </xdr:from>
    <xdr:to>
      <xdr:col>46</xdr:col>
      <xdr:colOff>38100</xdr:colOff>
      <xdr:row>96</xdr:row>
      <xdr:rowOff>158620</xdr:rowOff>
    </xdr:to>
    <xdr:sp macro="" textlink="">
      <xdr:nvSpPr>
        <xdr:cNvPr id="462" name="フローチャート: 判断 461"/>
        <xdr:cNvSpPr/>
      </xdr:nvSpPr>
      <xdr:spPr>
        <a:xfrm>
          <a:off x="8699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149747</xdr:rowOff>
    </xdr:from>
    <xdr:ext cx="534377" cy="259045"/>
    <xdr:sp macro="" textlink="">
      <xdr:nvSpPr>
        <xdr:cNvPr id="463" name="テキスト ボックス 462"/>
        <xdr:cNvSpPr txBox="1"/>
      </xdr:nvSpPr>
      <xdr:spPr>
        <a:xfrm>
          <a:off x="8483111" y="1660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32468</xdr:rowOff>
    </xdr:from>
    <xdr:to>
      <xdr:col>41</xdr:col>
      <xdr:colOff>50800</xdr:colOff>
      <xdr:row>96</xdr:row>
      <xdr:rowOff>58885</xdr:rowOff>
    </xdr:to>
    <xdr:cxnSp macro="">
      <xdr:nvCxnSpPr>
        <xdr:cNvPr id="464" name="直線コネクタ 463"/>
        <xdr:cNvCxnSpPr/>
      </xdr:nvCxnSpPr>
      <xdr:spPr>
        <a:xfrm>
          <a:off x="6972300" y="16491668"/>
          <a:ext cx="889000" cy="26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53394</xdr:rowOff>
    </xdr:from>
    <xdr:to>
      <xdr:col>41</xdr:col>
      <xdr:colOff>101600</xdr:colOff>
      <xdr:row>96</xdr:row>
      <xdr:rowOff>154994</xdr:rowOff>
    </xdr:to>
    <xdr:sp macro="" textlink="">
      <xdr:nvSpPr>
        <xdr:cNvPr id="465" name="フローチャート: 判断 464"/>
        <xdr:cNvSpPr/>
      </xdr:nvSpPr>
      <xdr:spPr>
        <a:xfrm>
          <a:off x="7810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146121</xdr:rowOff>
    </xdr:from>
    <xdr:ext cx="534377" cy="259045"/>
    <xdr:sp macro="" textlink="">
      <xdr:nvSpPr>
        <xdr:cNvPr id="466" name="テキスト ボックス 465"/>
        <xdr:cNvSpPr txBox="1"/>
      </xdr:nvSpPr>
      <xdr:spPr>
        <a:xfrm>
          <a:off x="7594111" y="1660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73644</xdr:rowOff>
    </xdr:from>
    <xdr:to>
      <xdr:col>36</xdr:col>
      <xdr:colOff>165100</xdr:colOff>
      <xdr:row>97</xdr:row>
      <xdr:rowOff>3794</xdr:rowOff>
    </xdr:to>
    <xdr:sp macro="" textlink="">
      <xdr:nvSpPr>
        <xdr:cNvPr id="467" name="フローチャート: 判断 466"/>
        <xdr:cNvSpPr/>
      </xdr:nvSpPr>
      <xdr:spPr>
        <a:xfrm>
          <a:off x="6921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166371</xdr:rowOff>
    </xdr:from>
    <xdr:ext cx="534377" cy="259045"/>
    <xdr:sp macro="" textlink="">
      <xdr:nvSpPr>
        <xdr:cNvPr id="468" name="テキスト ボックス 467"/>
        <xdr:cNvSpPr txBox="1"/>
      </xdr:nvSpPr>
      <xdr:spPr>
        <a:xfrm>
          <a:off x="6705111" y="1662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91424</xdr:rowOff>
    </xdr:from>
    <xdr:to>
      <xdr:col>55</xdr:col>
      <xdr:colOff>50800</xdr:colOff>
      <xdr:row>94</xdr:row>
      <xdr:rowOff>21574</xdr:rowOff>
    </xdr:to>
    <xdr:sp macro="" textlink="">
      <xdr:nvSpPr>
        <xdr:cNvPr id="474" name="楕円 473"/>
        <xdr:cNvSpPr/>
      </xdr:nvSpPr>
      <xdr:spPr>
        <a:xfrm>
          <a:off x="10426700" y="16036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114301</xdr:rowOff>
    </xdr:from>
    <xdr:ext cx="599010" cy="259045"/>
    <xdr:sp macro="" textlink="">
      <xdr:nvSpPr>
        <xdr:cNvPr id="475" name="土木費該当値テキスト"/>
        <xdr:cNvSpPr txBox="1"/>
      </xdr:nvSpPr>
      <xdr:spPr>
        <a:xfrm>
          <a:off x="10528300" y="15887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52178</xdr:rowOff>
    </xdr:from>
    <xdr:to>
      <xdr:col>50</xdr:col>
      <xdr:colOff>165100</xdr:colOff>
      <xdr:row>93</xdr:row>
      <xdr:rowOff>153778</xdr:rowOff>
    </xdr:to>
    <xdr:sp macro="" textlink="">
      <xdr:nvSpPr>
        <xdr:cNvPr id="476" name="楕円 475"/>
        <xdr:cNvSpPr/>
      </xdr:nvSpPr>
      <xdr:spPr>
        <a:xfrm>
          <a:off x="9588500" y="15997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91</xdr:row>
      <xdr:rowOff>170305</xdr:rowOff>
    </xdr:from>
    <xdr:ext cx="599010" cy="259045"/>
    <xdr:sp macro="" textlink="">
      <xdr:nvSpPr>
        <xdr:cNvPr id="477" name="テキスト ボックス 476"/>
        <xdr:cNvSpPr txBox="1"/>
      </xdr:nvSpPr>
      <xdr:spPr>
        <a:xfrm>
          <a:off x="9339795" y="15772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127223</xdr:rowOff>
    </xdr:from>
    <xdr:to>
      <xdr:col>46</xdr:col>
      <xdr:colOff>38100</xdr:colOff>
      <xdr:row>95</xdr:row>
      <xdr:rowOff>57373</xdr:rowOff>
    </xdr:to>
    <xdr:sp macro="" textlink="">
      <xdr:nvSpPr>
        <xdr:cNvPr id="478" name="楕円 477"/>
        <xdr:cNvSpPr/>
      </xdr:nvSpPr>
      <xdr:spPr>
        <a:xfrm>
          <a:off x="8699500" y="1624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73900</xdr:rowOff>
    </xdr:from>
    <xdr:ext cx="599010" cy="259045"/>
    <xdr:sp macro="" textlink="">
      <xdr:nvSpPr>
        <xdr:cNvPr id="479" name="テキスト ボックス 478"/>
        <xdr:cNvSpPr txBox="1"/>
      </xdr:nvSpPr>
      <xdr:spPr>
        <a:xfrm>
          <a:off x="8450795" y="16018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8085</xdr:rowOff>
    </xdr:from>
    <xdr:to>
      <xdr:col>41</xdr:col>
      <xdr:colOff>101600</xdr:colOff>
      <xdr:row>96</xdr:row>
      <xdr:rowOff>109685</xdr:rowOff>
    </xdr:to>
    <xdr:sp macro="" textlink="">
      <xdr:nvSpPr>
        <xdr:cNvPr id="480" name="楕円 479"/>
        <xdr:cNvSpPr/>
      </xdr:nvSpPr>
      <xdr:spPr>
        <a:xfrm>
          <a:off x="7810500" y="1646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126212</xdr:rowOff>
    </xdr:from>
    <xdr:ext cx="534377" cy="259045"/>
    <xdr:sp macro="" textlink="">
      <xdr:nvSpPr>
        <xdr:cNvPr id="481" name="テキスト ボックス 480"/>
        <xdr:cNvSpPr txBox="1"/>
      </xdr:nvSpPr>
      <xdr:spPr>
        <a:xfrm>
          <a:off x="7594111" y="16242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153118</xdr:rowOff>
    </xdr:from>
    <xdr:to>
      <xdr:col>36</xdr:col>
      <xdr:colOff>165100</xdr:colOff>
      <xdr:row>96</xdr:row>
      <xdr:rowOff>83268</xdr:rowOff>
    </xdr:to>
    <xdr:sp macro="" textlink="">
      <xdr:nvSpPr>
        <xdr:cNvPr id="482" name="楕円 481"/>
        <xdr:cNvSpPr/>
      </xdr:nvSpPr>
      <xdr:spPr>
        <a:xfrm>
          <a:off x="6921500" y="16440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99795</xdr:rowOff>
    </xdr:from>
    <xdr:ext cx="534377" cy="259045"/>
    <xdr:sp macro="" textlink="">
      <xdr:nvSpPr>
        <xdr:cNvPr id="483" name="テキスト ボックス 482"/>
        <xdr:cNvSpPr txBox="1"/>
      </xdr:nvSpPr>
      <xdr:spPr>
        <a:xfrm>
          <a:off x="6705111" y="16216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7" name="テキスト ボックス 496"/>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9" name="テキスト ボックス 498"/>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1" name="テキスト ボックス 500"/>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55837</xdr:rowOff>
    </xdr:from>
    <xdr:to>
      <xdr:col>85</xdr:col>
      <xdr:colOff>126364</xdr:colOff>
      <xdr:row>38</xdr:row>
      <xdr:rowOff>56707</xdr:rowOff>
    </xdr:to>
    <xdr:cxnSp macro="">
      <xdr:nvCxnSpPr>
        <xdr:cNvPr id="509" name="直線コネクタ 508"/>
        <xdr:cNvCxnSpPr/>
      </xdr:nvCxnSpPr>
      <xdr:spPr>
        <a:xfrm flipV="1">
          <a:off x="16317595" y="5370787"/>
          <a:ext cx="1269" cy="1201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60534</xdr:rowOff>
    </xdr:from>
    <xdr:ext cx="534377" cy="259045"/>
    <xdr:sp macro="" textlink="">
      <xdr:nvSpPr>
        <xdr:cNvPr id="510" name="消防費最小値テキスト"/>
        <xdr:cNvSpPr txBox="1"/>
      </xdr:nvSpPr>
      <xdr:spPr>
        <a:xfrm>
          <a:off x="16370300" y="657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56707</xdr:rowOff>
    </xdr:from>
    <xdr:to>
      <xdr:col>86</xdr:col>
      <xdr:colOff>25400</xdr:colOff>
      <xdr:row>38</xdr:row>
      <xdr:rowOff>56707</xdr:rowOff>
    </xdr:to>
    <xdr:cxnSp macro="">
      <xdr:nvCxnSpPr>
        <xdr:cNvPr id="511" name="直線コネクタ 510"/>
        <xdr:cNvCxnSpPr/>
      </xdr:nvCxnSpPr>
      <xdr:spPr>
        <a:xfrm>
          <a:off x="16230600" y="657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2514</xdr:rowOff>
    </xdr:from>
    <xdr:ext cx="599010" cy="259045"/>
    <xdr:sp macro="" textlink="">
      <xdr:nvSpPr>
        <xdr:cNvPr id="512" name="消防費最大値テキスト"/>
        <xdr:cNvSpPr txBox="1"/>
      </xdr:nvSpPr>
      <xdr:spPr>
        <a:xfrm>
          <a:off x="16370300" y="5146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129,954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55837</xdr:rowOff>
    </xdr:from>
    <xdr:to>
      <xdr:col>86</xdr:col>
      <xdr:colOff>25400</xdr:colOff>
      <xdr:row>31</xdr:row>
      <xdr:rowOff>55837</xdr:rowOff>
    </xdr:to>
    <xdr:cxnSp macro="">
      <xdr:nvCxnSpPr>
        <xdr:cNvPr id="513" name="直線コネクタ 512"/>
        <xdr:cNvCxnSpPr/>
      </xdr:nvCxnSpPr>
      <xdr:spPr>
        <a:xfrm>
          <a:off x="16230600" y="537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853</xdr:rowOff>
    </xdr:from>
    <xdr:to>
      <xdr:col>85</xdr:col>
      <xdr:colOff>127000</xdr:colOff>
      <xdr:row>36</xdr:row>
      <xdr:rowOff>71512</xdr:rowOff>
    </xdr:to>
    <xdr:cxnSp macro="">
      <xdr:nvCxnSpPr>
        <xdr:cNvPr id="514" name="直線コネクタ 513"/>
        <xdr:cNvCxnSpPr/>
      </xdr:nvCxnSpPr>
      <xdr:spPr>
        <a:xfrm>
          <a:off x="15481300" y="6173053"/>
          <a:ext cx="838200" cy="70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75099</xdr:rowOff>
    </xdr:from>
    <xdr:ext cx="534377" cy="259045"/>
    <xdr:sp macro="" textlink="">
      <xdr:nvSpPr>
        <xdr:cNvPr id="515" name="消防費平均値テキスト"/>
        <xdr:cNvSpPr txBox="1"/>
      </xdr:nvSpPr>
      <xdr:spPr>
        <a:xfrm>
          <a:off x="16370300" y="62472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96672</xdr:rowOff>
    </xdr:from>
    <xdr:to>
      <xdr:col>85</xdr:col>
      <xdr:colOff>177800</xdr:colOff>
      <xdr:row>37</xdr:row>
      <xdr:rowOff>26822</xdr:rowOff>
    </xdr:to>
    <xdr:sp macro="" textlink="">
      <xdr:nvSpPr>
        <xdr:cNvPr id="516" name="フローチャート: 判断 515"/>
        <xdr:cNvSpPr/>
      </xdr:nvSpPr>
      <xdr:spPr>
        <a:xfrm>
          <a:off x="162687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103570</xdr:rowOff>
    </xdr:from>
    <xdr:to>
      <xdr:col>81</xdr:col>
      <xdr:colOff>50800</xdr:colOff>
      <xdr:row>36</xdr:row>
      <xdr:rowOff>853</xdr:rowOff>
    </xdr:to>
    <xdr:cxnSp macro="">
      <xdr:nvCxnSpPr>
        <xdr:cNvPr id="517" name="直線コネクタ 516"/>
        <xdr:cNvCxnSpPr/>
      </xdr:nvCxnSpPr>
      <xdr:spPr>
        <a:xfrm>
          <a:off x="14592300" y="5932870"/>
          <a:ext cx="889000" cy="240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132378</xdr:rowOff>
    </xdr:from>
    <xdr:to>
      <xdr:col>81</xdr:col>
      <xdr:colOff>101600</xdr:colOff>
      <xdr:row>37</xdr:row>
      <xdr:rowOff>62528</xdr:rowOff>
    </xdr:to>
    <xdr:sp macro="" textlink="">
      <xdr:nvSpPr>
        <xdr:cNvPr id="518" name="フローチャート: 判断 517"/>
        <xdr:cNvSpPr/>
      </xdr:nvSpPr>
      <xdr:spPr>
        <a:xfrm>
          <a:off x="15430500" y="6304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53655</xdr:rowOff>
    </xdr:from>
    <xdr:ext cx="534377" cy="259045"/>
    <xdr:sp macro="" textlink="">
      <xdr:nvSpPr>
        <xdr:cNvPr id="519" name="テキスト ボックス 518"/>
        <xdr:cNvSpPr txBox="1"/>
      </xdr:nvSpPr>
      <xdr:spPr>
        <a:xfrm>
          <a:off x="15214111" y="639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103570</xdr:rowOff>
    </xdr:from>
    <xdr:to>
      <xdr:col>76</xdr:col>
      <xdr:colOff>114300</xdr:colOff>
      <xdr:row>37</xdr:row>
      <xdr:rowOff>55151</xdr:rowOff>
    </xdr:to>
    <xdr:cxnSp macro="">
      <xdr:nvCxnSpPr>
        <xdr:cNvPr id="520" name="直線コネクタ 519"/>
        <xdr:cNvCxnSpPr/>
      </xdr:nvCxnSpPr>
      <xdr:spPr>
        <a:xfrm flipV="1">
          <a:off x="13703300" y="5932870"/>
          <a:ext cx="889000" cy="465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141293</xdr:rowOff>
    </xdr:from>
    <xdr:to>
      <xdr:col>76</xdr:col>
      <xdr:colOff>165100</xdr:colOff>
      <xdr:row>37</xdr:row>
      <xdr:rowOff>71443</xdr:rowOff>
    </xdr:to>
    <xdr:sp macro="" textlink="">
      <xdr:nvSpPr>
        <xdr:cNvPr id="521" name="フローチャート: 判断 520"/>
        <xdr:cNvSpPr/>
      </xdr:nvSpPr>
      <xdr:spPr>
        <a:xfrm>
          <a:off x="14541500" y="6313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62570</xdr:rowOff>
    </xdr:from>
    <xdr:ext cx="534377" cy="259045"/>
    <xdr:sp macro="" textlink="">
      <xdr:nvSpPr>
        <xdr:cNvPr id="522" name="テキスト ボックス 521"/>
        <xdr:cNvSpPr txBox="1"/>
      </xdr:nvSpPr>
      <xdr:spPr>
        <a:xfrm>
          <a:off x="14325111" y="6406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55151</xdr:rowOff>
    </xdr:from>
    <xdr:to>
      <xdr:col>71</xdr:col>
      <xdr:colOff>177800</xdr:colOff>
      <xdr:row>37</xdr:row>
      <xdr:rowOff>74690</xdr:rowOff>
    </xdr:to>
    <xdr:cxnSp macro="">
      <xdr:nvCxnSpPr>
        <xdr:cNvPr id="523" name="直線コネクタ 522"/>
        <xdr:cNvCxnSpPr/>
      </xdr:nvCxnSpPr>
      <xdr:spPr>
        <a:xfrm flipV="1">
          <a:off x="12814300" y="6398801"/>
          <a:ext cx="889000" cy="19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149838</xdr:rowOff>
    </xdr:from>
    <xdr:to>
      <xdr:col>72</xdr:col>
      <xdr:colOff>38100</xdr:colOff>
      <xdr:row>37</xdr:row>
      <xdr:rowOff>79988</xdr:rowOff>
    </xdr:to>
    <xdr:sp macro="" textlink="">
      <xdr:nvSpPr>
        <xdr:cNvPr id="524" name="フローチャート: 判断 523"/>
        <xdr:cNvSpPr/>
      </xdr:nvSpPr>
      <xdr:spPr>
        <a:xfrm>
          <a:off x="13652500" y="632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96515</xdr:rowOff>
    </xdr:from>
    <xdr:ext cx="534377" cy="259045"/>
    <xdr:sp macro="" textlink="">
      <xdr:nvSpPr>
        <xdr:cNvPr id="525" name="テキスト ボックス 524"/>
        <xdr:cNvSpPr txBox="1"/>
      </xdr:nvSpPr>
      <xdr:spPr>
        <a:xfrm>
          <a:off x="13436111" y="609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136198</xdr:rowOff>
    </xdr:from>
    <xdr:to>
      <xdr:col>67</xdr:col>
      <xdr:colOff>101600</xdr:colOff>
      <xdr:row>37</xdr:row>
      <xdr:rowOff>66348</xdr:rowOff>
    </xdr:to>
    <xdr:sp macro="" textlink="">
      <xdr:nvSpPr>
        <xdr:cNvPr id="526" name="フローチャート: 判断 525"/>
        <xdr:cNvSpPr/>
      </xdr:nvSpPr>
      <xdr:spPr>
        <a:xfrm>
          <a:off x="12763500" y="630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82875</xdr:rowOff>
    </xdr:from>
    <xdr:ext cx="534377" cy="259045"/>
    <xdr:sp macro="" textlink="">
      <xdr:nvSpPr>
        <xdr:cNvPr id="527" name="テキスト ボックス 526"/>
        <xdr:cNvSpPr txBox="1"/>
      </xdr:nvSpPr>
      <xdr:spPr>
        <a:xfrm>
          <a:off x="12547111" y="608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20712</xdr:rowOff>
    </xdr:from>
    <xdr:to>
      <xdr:col>85</xdr:col>
      <xdr:colOff>177800</xdr:colOff>
      <xdr:row>36</xdr:row>
      <xdr:rowOff>122312</xdr:rowOff>
    </xdr:to>
    <xdr:sp macro="" textlink="">
      <xdr:nvSpPr>
        <xdr:cNvPr id="533" name="楕円 532"/>
        <xdr:cNvSpPr/>
      </xdr:nvSpPr>
      <xdr:spPr>
        <a:xfrm>
          <a:off x="16268700" y="619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43589</xdr:rowOff>
    </xdr:from>
    <xdr:ext cx="534377" cy="259045"/>
    <xdr:sp macro="" textlink="">
      <xdr:nvSpPr>
        <xdr:cNvPr id="534" name="消防費該当値テキスト"/>
        <xdr:cNvSpPr txBox="1"/>
      </xdr:nvSpPr>
      <xdr:spPr>
        <a:xfrm>
          <a:off x="16370300" y="604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121503</xdr:rowOff>
    </xdr:from>
    <xdr:to>
      <xdr:col>81</xdr:col>
      <xdr:colOff>101600</xdr:colOff>
      <xdr:row>36</xdr:row>
      <xdr:rowOff>51653</xdr:rowOff>
    </xdr:to>
    <xdr:sp macro="" textlink="">
      <xdr:nvSpPr>
        <xdr:cNvPr id="535" name="楕円 534"/>
        <xdr:cNvSpPr/>
      </xdr:nvSpPr>
      <xdr:spPr>
        <a:xfrm>
          <a:off x="15430500" y="612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68180</xdr:rowOff>
    </xdr:from>
    <xdr:ext cx="534377" cy="259045"/>
    <xdr:sp macro="" textlink="">
      <xdr:nvSpPr>
        <xdr:cNvPr id="536" name="テキスト ボックス 535"/>
        <xdr:cNvSpPr txBox="1"/>
      </xdr:nvSpPr>
      <xdr:spPr>
        <a:xfrm>
          <a:off x="15214111" y="589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52770</xdr:rowOff>
    </xdr:from>
    <xdr:to>
      <xdr:col>76</xdr:col>
      <xdr:colOff>165100</xdr:colOff>
      <xdr:row>34</xdr:row>
      <xdr:rowOff>154370</xdr:rowOff>
    </xdr:to>
    <xdr:sp macro="" textlink="">
      <xdr:nvSpPr>
        <xdr:cNvPr id="537" name="楕円 536"/>
        <xdr:cNvSpPr/>
      </xdr:nvSpPr>
      <xdr:spPr>
        <a:xfrm>
          <a:off x="14541500" y="588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170897</xdr:rowOff>
    </xdr:from>
    <xdr:ext cx="534377" cy="259045"/>
    <xdr:sp macro="" textlink="">
      <xdr:nvSpPr>
        <xdr:cNvPr id="538" name="テキスト ボックス 537"/>
        <xdr:cNvSpPr txBox="1"/>
      </xdr:nvSpPr>
      <xdr:spPr>
        <a:xfrm>
          <a:off x="14325111" y="565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4351</xdr:rowOff>
    </xdr:from>
    <xdr:to>
      <xdr:col>72</xdr:col>
      <xdr:colOff>38100</xdr:colOff>
      <xdr:row>37</xdr:row>
      <xdr:rowOff>105951</xdr:rowOff>
    </xdr:to>
    <xdr:sp macro="" textlink="">
      <xdr:nvSpPr>
        <xdr:cNvPr id="539" name="楕円 538"/>
        <xdr:cNvSpPr/>
      </xdr:nvSpPr>
      <xdr:spPr>
        <a:xfrm>
          <a:off x="13652500" y="6348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97078</xdr:rowOff>
    </xdr:from>
    <xdr:ext cx="534377" cy="259045"/>
    <xdr:sp macro="" textlink="">
      <xdr:nvSpPr>
        <xdr:cNvPr id="540" name="テキスト ボックス 539"/>
        <xdr:cNvSpPr txBox="1"/>
      </xdr:nvSpPr>
      <xdr:spPr>
        <a:xfrm>
          <a:off x="13436111" y="644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23890</xdr:rowOff>
    </xdr:from>
    <xdr:to>
      <xdr:col>67</xdr:col>
      <xdr:colOff>101600</xdr:colOff>
      <xdr:row>37</xdr:row>
      <xdr:rowOff>125490</xdr:rowOff>
    </xdr:to>
    <xdr:sp macro="" textlink="">
      <xdr:nvSpPr>
        <xdr:cNvPr id="541" name="楕円 540"/>
        <xdr:cNvSpPr/>
      </xdr:nvSpPr>
      <xdr:spPr>
        <a:xfrm>
          <a:off x="12763500" y="636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116617</xdr:rowOff>
    </xdr:from>
    <xdr:ext cx="534377" cy="259045"/>
    <xdr:sp macro="" textlink="">
      <xdr:nvSpPr>
        <xdr:cNvPr id="542" name="テキスト ボックス 541"/>
        <xdr:cNvSpPr txBox="1"/>
      </xdr:nvSpPr>
      <xdr:spPr>
        <a:xfrm>
          <a:off x="12547111" y="6460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6" name="テキスト ボックス 555"/>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8" name="テキスト ボックス 557"/>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0" name="テキスト ボックス 559"/>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4" name="テキスト ボックス 563"/>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170884</xdr:rowOff>
    </xdr:from>
    <xdr:to>
      <xdr:col>85</xdr:col>
      <xdr:colOff>126364</xdr:colOff>
      <xdr:row>58</xdr:row>
      <xdr:rowOff>128329</xdr:rowOff>
    </xdr:to>
    <xdr:cxnSp macro="">
      <xdr:nvCxnSpPr>
        <xdr:cNvPr id="568" name="直線コネクタ 567"/>
        <xdr:cNvCxnSpPr/>
      </xdr:nvCxnSpPr>
      <xdr:spPr>
        <a:xfrm flipV="1">
          <a:off x="16317595" y="8571934"/>
          <a:ext cx="1269" cy="150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132156</xdr:rowOff>
    </xdr:from>
    <xdr:ext cx="534377" cy="259045"/>
    <xdr:sp macro="" textlink="">
      <xdr:nvSpPr>
        <xdr:cNvPr id="569" name="教育費最小値テキスト"/>
        <xdr:cNvSpPr txBox="1"/>
      </xdr:nvSpPr>
      <xdr:spPr>
        <a:xfrm>
          <a:off x="16370300" y="1007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128329</xdr:rowOff>
    </xdr:from>
    <xdr:to>
      <xdr:col>86</xdr:col>
      <xdr:colOff>25400</xdr:colOff>
      <xdr:row>58</xdr:row>
      <xdr:rowOff>128329</xdr:rowOff>
    </xdr:to>
    <xdr:cxnSp macro="">
      <xdr:nvCxnSpPr>
        <xdr:cNvPr id="570" name="直線コネクタ 569"/>
        <xdr:cNvCxnSpPr/>
      </xdr:nvCxnSpPr>
      <xdr:spPr>
        <a:xfrm>
          <a:off x="16230600" y="10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117561</xdr:rowOff>
    </xdr:from>
    <xdr:ext cx="599010" cy="259045"/>
    <xdr:sp macro="" textlink="">
      <xdr:nvSpPr>
        <xdr:cNvPr id="571" name="教育費最大値テキスト"/>
        <xdr:cNvSpPr txBox="1"/>
      </xdr:nvSpPr>
      <xdr:spPr>
        <a:xfrm>
          <a:off x="16370300" y="8347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502,951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170884</xdr:rowOff>
    </xdr:from>
    <xdr:to>
      <xdr:col>86</xdr:col>
      <xdr:colOff>25400</xdr:colOff>
      <xdr:row>49</xdr:row>
      <xdr:rowOff>170884</xdr:rowOff>
    </xdr:to>
    <xdr:cxnSp macro="">
      <xdr:nvCxnSpPr>
        <xdr:cNvPr id="572" name="直線コネクタ 571"/>
        <xdr:cNvCxnSpPr/>
      </xdr:nvCxnSpPr>
      <xdr:spPr>
        <a:xfrm>
          <a:off x="16230600" y="857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132133</xdr:rowOff>
    </xdr:from>
    <xdr:to>
      <xdr:col>85</xdr:col>
      <xdr:colOff>127000</xdr:colOff>
      <xdr:row>57</xdr:row>
      <xdr:rowOff>16223</xdr:rowOff>
    </xdr:to>
    <xdr:cxnSp macro="">
      <xdr:nvCxnSpPr>
        <xdr:cNvPr id="573" name="直線コネクタ 572"/>
        <xdr:cNvCxnSpPr/>
      </xdr:nvCxnSpPr>
      <xdr:spPr>
        <a:xfrm flipV="1">
          <a:off x="15481300" y="9733333"/>
          <a:ext cx="838200" cy="55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35131</xdr:rowOff>
    </xdr:from>
    <xdr:ext cx="599010" cy="259045"/>
    <xdr:sp macro="" textlink="">
      <xdr:nvSpPr>
        <xdr:cNvPr id="574" name="教育費平均値テキスト"/>
        <xdr:cNvSpPr txBox="1"/>
      </xdr:nvSpPr>
      <xdr:spPr>
        <a:xfrm>
          <a:off x="16370300" y="98077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56704</xdr:rowOff>
    </xdr:from>
    <xdr:to>
      <xdr:col>85</xdr:col>
      <xdr:colOff>177800</xdr:colOff>
      <xdr:row>57</xdr:row>
      <xdr:rowOff>158304</xdr:rowOff>
    </xdr:to>
    <xdr:sp macro="" textlink="">
      <xdr:nvSpPr>
        <xdr:cNvPr id="575" name="フローチャート: 判断 574"/>
        <xdr:cNvSpPr/>
      </xdr:nvSpPr>
      <xdr:spPr>
        <a:xfrm>
          <a:off x="16268700" y="982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122624</xdr:rowOff>
    </xdr:from>
    <xdr:to>
      <xdr:col>81</xdr:col>
      <xdr:colOff>50800</xdr:colOff>
      <xdr:row>57</xdr:row>
      <xdr:rowOff>16223</xdr:rowOff>
    </xdr:to>
    <xdr:cxnSp macro="">
      <xdr:nvCxnSpPr>
        <xdr:cNvPr id="576" name="直線コネクタ 575"/>
        <xdr:cNvCxnSpPr/>
      </xdr:nvCxnSpPr>
      <xdr:spPr>
        <a:xfrm>
          <a:off x="14592300" y="9552374"/>
          <a:ext cx="889000" cy="236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94928</xdr:rowOff>
    </xdr:from>
    <xdr:to>
      <xdr:col>81</xdr:col>
      <xdr:colOff>101600</xdr:colOff>
      <xdr:row>58</xdr:row>
      <xdr:rowOff>25078</xdr:rowOff>
    </xdr:to>
    <xdr:sp macro="" textlink="">
      <xdr:nvSpPr>
        <xdr:cNvPr id="577" name="フローチャート: 判断 576"/>
        <xdr:cNvSpPr/>
      </xdr:nvSpPr>
      <xdr:spPr>
        <a:xfrm>
          <a:off x="15430500" y="986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16205</xdr:rowOff>
    </xdr:from>
    <xdr:ext cx="534377" cy="259045"/>
    <xdr:sp macro="" textlink="">
      <xdr:nvSpPr>
        <xdr:cNvPr id="578" name="テキスト ボックス 577"/>
        <xdr:cNvSpPr txBox="1"/>
      </xdr:nvSpPr>
      <xdr:spPr>
        <a:xfrm>
          <a:off x="15214111" y="9960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122624</xdr:rowOff>
    </xdr:from>
    <xdr:to>
      <xdr:col>76</xdr:col>
      <xdr:colOff>114300</xdr:colOff>
      <xdr:row>56</xdr:row>
      <xdr:rowOff>113157</xdr:rowOff>
    </xdr:to>
    <xdr:cxnSp macro="">
      <xdr:nvCxnSpPr>
        <xdr:cNvPr id="579" name="直線コネクタ 578"/>
        <xdr:cNvCxnSpPr/>
      </xdr:nvCxnSpPr>
      <xdr:spPr>
        <a:xfrm flipV="1">
          <a:off x="13703300" y="9552374"/>
          <a:ext cx="889000" cy="161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99575</xdr:rowOff>
    </xdr:from>
    <xdr:to>
      <xdr:col>76</xdr:col>
      <xdr:colOff>165100</xdr:colOff>
      <xdr:row>58</xdr:row>
      <xdr:rowOff>29725</xdr:rowOff>
    </xdr:to>
    <xdr:sp macro="" textlink="">
      <xdr:nvSpPr>
        <xdr:cNvPr id="580" name="フローチャート: 判断 579"/>
        <xdr:cNvSpPr/>
      </xdr:nvSpPr>
      <xdr:spPr>
        <a:xfrm>
          <a:off x="14541500" y="987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20852</xdr:rowOff>
    </xdr:from>
    <xdr:ext cx="534377" cy="259045"/>
    <xdr:sp macro="" textlink="">
      <xdr:nvSpPr>
        <xdr:cNvPr id="581" name="テキスト ボックス 580"/>
        <xdr:cNvSpPr txBox="1"/>
      </xdr:nvSpPr>
      <xdr:spPr>
        <a:xfrm>
          <a:off x="14325111" y="996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113157</xdr:rowOff>
    </xdr:from>
    <xdr:to>
      <xdr:col>71</xdr:col>
      <xdr:colOff>177800</xdr:colOff>
      <xdr:row>57</xdr:row>
      <xdr:rowOff>40527</xdr:rowOff>
    </xdr:to>
    <xdr:cxnSp macro="">
      <xdr:nvCxnSpPr>
        <xdr:cNvPr id="582" name="直線コネクタ 581"/>
        <xdr:cNvCxnSpPr/>
      </xdr:nvCxnSpPr>
      <xdr:spPr>
        <a:xfrm flipV="1">
          <a:off x="12814300" y="9714357"/>
          <a:ext cx="889000" cy="98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127393</xdr:rowOff>
    </xdr:from>
    <xdr:to>
      <xdr:col>72</xdr:col>
      <xdr:colOff>38100</xdr:colOff>
      <xdr:row>58</xdr:row>
      <xdr:rowOff>57543</xdr:rowOff>
    </xdr:to>
    <xdr:sp macro="" textlink="">
      <xdr:nvSpPr>
        <xdr:cNvPr id="583" name="フローチャート: 判断 582"/>
        <xdr:cNvSpPr/>
      </xdr:nvSpPr>
      <xdr:spPr>
        <a:xfrm>
          <a:off x="13652500" y="990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48670</xdr:rowOff>
    </xdr:from>
    <xdr:ext cx="534377" cy="259045"/>
    <xdr:sp macro="" textlink="">
      <xdr:nvSpPr>
        <xdr:cNvPr id="584" name="テキスト ボックス 583"/>
        <xdr:cNvSpPr txBox="1"/>
      </xdr:nvSpPr>
      <xdr:spPr>
        <a:xfrm>
          <a:off x="13436111" y="999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111032</xdr:rowOff>
    </xdr:from>
    <xdr:to>
      <xdr:col>67</xdr:col>
      <xdr:colOff>101600</xdr:colOff>
      <xdr:row>58</xdr:row>
      <xdr:rowOff>41182</xdr:rowOff>
    </xdr:to>
    <xdr:sp macro="" textlink="">
      <xdr:nvSpPr>
        <xdr:cNvPr id="585" name="フローチャート: 判断 584"/>
        <xdr:cNvSpPr/>
      </xdr:nvSpPr>
      <xdr:spPr>
        <a:xfrm>
          <a:off x="12763500" y="988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32309</xdr:rowOff>
    </xdr:from>
    <xdr:ext cx="534377" cy="259045"/>
    <xdr:sp macro="" textlink="">
      <xdr:nvSpPr>
        <xdr:cNvPr id="586" name="テキスト ボックス 585"/>
        <xdr:cNvSpPr txBox="1"/>
      </xdr:nvSpPr>
      <xdr:spPr>
        <a:xfrm>
          <a:off x="12547111" y="9976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81333</xdr:rowOff>
    </xdr:from>
    <xdr:to>
      <xdr:col>85</xdr:col>
      <xdr:colOff>177800</xdr:colOff>
      <xdr:row>57</xdr:row>
      <xdr:rowOff>11483</xdr:rowOff>
    </xdr:to>
    <xdr:sp macro="" textlink="">
      <xdr:nvSpPr>
        <xdr:cNvPr id="592" name="楕円 591"/>
        <xdr:cNvSpPr/>
      </xdr:nvSpPr>
      <xdr:spPr>
        <a:xfrm>
          <a:off x="16268700" y="9682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104210</xdr:rowOff>
    </xdr:from>
    <xdr:ext cx="599010" cy="259045"/>
    <xdr:sp macro="" textlink="">
      <xdr:nvSpPr>
        <xdr:cNvPr id="593" name="教育費該当値テキスト"/>
        <xdr:cNvSpPr txBox="1"/>
      </xdr:nvSpPr>
      <xdr:spPr>
        <a:xfrm>
          <a:off x="16370300" y="9533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136873</xdr:rowOff>
    </xdr:from>
    <xdr:to>
      <xdr:col>81</xdr:col>
      <xdr:colOff>101600</xdr:colOff>
      <xdr:row>57</xdr:row>
      <xdr:rowOff>67023</xdr:rowOff>
    </xdr:to>
    <xdr:sp macro="" textlink="">
      <xdr:nvSpPr>
        <xdr:cNvPr id="594" name="楕円 593"/>
        <xdr:cNvSpPr/>
      </xdr:nvSpPr>
      <xdr:spPr>
        <a:xfrm>
          <a:off x="15430500" y="9738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83550</xdr:rowOff>
    </xdr:from>
    <xdr:ext cx="599010" cy="259045"/>
    <xdr:sp macro="" textlink="">
      <xdr:nvSpPr>
        <xdr:cNvPr id="595" name="テキスト ボックス 594"/>
        <xdr:cNvSpPr txBox="1"/>
      </xdr:nvSpPr>
      <xdr:spPr>
        <a:xfrm>
          <a:off x="15181795" y="9513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71824</xdr:rowOff>
    </xdr:from>
    <xdr:to>
      <xdr:col>76</xdr:col>
      <xdr:colOff>165100</xdr:colOff>
      <xdr:row>56</xdr:row>
      <xdr:rowOff>1974</xdr:rowOff>
    </xdr:to>
    <xdr:sp macro="" textlink="">
      <xdr:nvSpPr>
        <xdr:cNvPr id="596" name="楕円 595"/>
        <xdr:cNvSpPr/>
      </xdr:nvSpPr>
      <xdr:spPr>
        <a:xfrm>
          <a:off x="14541500" y="950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18501</xdr:rowOff>
    </xdr:from>
    <xdr:ext cx="599010" cy="259045"/>
    <xdr:sp macro="" textlink="">
      <xdr:nvSpPr>
        <xdr:cNvPr id="597" name="テキスト ボックス 596"/>
        <xdr:cNvSpPr txBox="1"/>
      </xdr:nvSpPr>
      <xdr:spPr>
        <a:xfrm>
          <a:off x="14292795" y="9276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62357</xdr:rowOff>
    </xdr:from>
    <xdr:to>
      <xdr:col>72</xdr:col>
      <xdr:colOff>38100</xdr:colOff>
      <xdr:row>56</xdr:row>
      <xdr:rowOff>163957</xdr:rowOff>
    </xdr:to>
    <xdr:sp macro="" textlink="">
      <xdr:nvSpPr>
        <xdr:cNvPr id="598" name="楕円 597"/>
        <xdr:cNvSpPr/>
      </xdr:nvSpPr>
      <xdr:spPr>
        <a:xfrm>
          <a:off x="13652500" y="966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9034</xdr:rowOff>
    </xdr:from>
    <xdr:ext cx="599010" cy="259045"/>
    <xdr:sp macro="" textlink="">
      <xdr:nvSpPr>
        <xdr:cNvPr id="599" name="テキスト ボックス 598"/>
        <xdr:cNvSpPr txBox="1"/>
      </xdr:nvSpPr>
      <xdr:spPr>
        <a:xfrm>
          <a:off x="13403795" y="9438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161177</xdr:rowOff>
    </xdr:from>
    <xdr:to>
      <xdr:col>67</xdr:col>
      <xdr:colOff>101600</xdr:colOff>
      <xdr:row>57</xdr:row>
      <xdr:rowOff>91327</xdr:rowOff>
    </xdr:to>
    <xdr:sp macro="" textlink="">
      <xdr:nvSpPr>
        <xdr:cNvPr id="600" name="楕円 599"/>
        <xdr:cNvSpPr/>
      </xdr:nvSpPr>
      <xdr:spPr>
        <a:xfrm>
          <a:off x="12763500" y="976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107854</xdr:rowOff>
    </xdr:from>
    <xdr:ext cx="599010" cy="259045"/>
    <xdr:sp macro="" textlink="">
      <xdr:nvSpPr>
        <xdr:cNvPr id="601" name="テキスト ボックス 600"/>
        <xdr:cNvSpPr txBox="1"/>
      </xdr:nvSpPr>
      <xdr:spPr>
        <a:xfrm>
          <a:off x="12514795" y="9537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108386</xdr:rowOff>
    </xdr:from>
    <xdr:to>
      <xdr:col>85</xdr:col>
      <xdr:colOff>126364</xdr:colOff>
      <xdr:row>78</xdr:row>
      <xdr:rowOff>139700</xdr:rowOff>
    </xdr:to>
    <xdr:cxnSp macro="">
      <xdr:nvCxnSpPr>
        <xdr:cNvPr id="623" name="直線コネクタ 622"/>
        <xdr:cNvCxnSpPr/>
      </xdr:nvCxnSpPr>
      <xdr:spPr>
        <a:xfrm flipV="1">
          <a:off x="16317595" y="12281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4"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55063</xdr:rowOff>
    </xdr:from>
    <xdr:ext cx="599010" cy="259045"/>
    <xdr:sp macro="" textlink="">
      <xdr:nvSpPr>
        <xdr:cNvPr id="626" name="災害復旧費最大値テキスト"/>
        <xdr:cNvSpPr txBox="1"/>
      </xdr:nvSpPr>
      <xdr:spPr>
        <a:xfrm>
          <a:off x="16370300" y="12056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269,349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108386</xdr:rowOff>
    </xdr:from>
    <xdr:to>
      <xdr:col>86</xdr:col>
      <xdr:colOff>25400</xdr:colOff>
      <xdr:row>71</xdr:row>
      <xdr:rowOff>108386</xdr:rowOff>
    </xdr:to>
    <xdr:cxnSp macro="">
      <xdr:nvCxnSpPr>
        <xdr:cNvPr id="627" name="直線コネクタ 626"/>
        <xdr:cNvCxnSpPr/>
      </xdr:nvCxnSpPr>
      <xdr:spPr>
        <a:xfrm>
          <a:off x="16230600" y="1228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155552</xdr:rowOff>
    </xdr:from>
    <xdr:to>
      <xdr:col>85</xdr:col>
      <xdr:colOff>127000</xdr:colOff>
      <xdr:row>77</xdr:row>
      <xdr:rowOff>4446</xdr:rowOff>
    </xdr:to>
    <xdr:cxnSp macro="">
      <xdr:nvCxnSpPr>
        <xdr:cNvPr id="628" name="直線コネクタ 627"/>
        <xdr:cNvCxnSpPr/>
      </xdr:nvCxnSpPr>
      <xdr:spPr>
        <a:xfrm flipV="1">
          <a:off x="15481300" y="13185752"/>
          <a:ext cx="838200" cy="20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6867</xdr:rowOff>
    </xdr:from>
    <xdr:ext cx="534377" cy="259045"/>
    <xdr:sp macro="" textlink="">
      <xdr:nvSpPr>
        <xdr:cNvPr id="629" name="災害復旧費平均値テキスト"/>
        <xdr:cNvSpPr txBox="1"/>
      </xdr:nvSpPr>
      <xdr:spPr>
        <a:xfrm>
          <a:off x="16370300" y="13379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28440</xdr:rowOff>
    </xdr:from>
    <xdr:to>
      <xdr:col>85</xdr:col>
      <xdr:colOff>177800</xdr:colOff>
      <xdr:row>78</xdr:row>
      <xdr:rowOff>130040</xdr:rowOff>
    </xdr:to>
    <xdr:sp macro="" textlink="">
      <xdr:nvSpPr>
        <xdr:cNvPr id="630" name="フローチャート: 判断 629"/>
        <xdr:cNvSpPr/>
      </xdr:nvSpPr>
      <xdr:spPr>
        <a:xfrm>
          <a:off x="16268700" y="1340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4446</xdr:rowOff>
    </xdr:from>
    <xdr:to>
      <xdr:col>81</xdr:col>
      <xdr:colOff>50800</xdr:colOff>
      <xdr:row>78</xdr:row>
      <xdr:rowOff>126628</xdr:rowOff>
    </xdr:to>
    <xdr:cxnSp macro="">
      <xdr:nvCxnSpPr>
        <xdr:cNvPr id="631" name="直線コネクタ 630"/>
        <xdr:cNvCxnSpPr/>
      </xdr:nvCxnSpPr>
      <xdr:spPr>
        <a:xfrm flipV="1">
          <a:off x="14592300" y="13206096"/>
          <a:ext cx="889000" cy="293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35655</xdr:rowOff>
    </xdr:from>
    <xdr:to>
      <xdr:col>81</xdr:col>
      <xdr:colOff>101600</xdr:colOff>
      <xdr:row>78</xdr:row>
      <xdr:rowOff>137255</xdr:rowOff>
    </xdr:to>
    <xdr:sp macro="" textlink="">
      <xdr:nvSpPr>
        <xdr:cNvPr id="632" name="フローチャート: 判断 631"/>
        <xdr:cNvSpPr/>
      </xdr:nvSpPr>
      <xdr:spPr>
        <a:xfrm>
          <a:off x="15430500" y="1340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128382</xdr:rowOff>
    </xdr:from>
    <xdr:ext cx="534377" cy="259045"/>
    <xdr:sp macro="" textlink="">
      <xdr:nvSpPr>
        <xdr:cNvPr id="633" name="テキスト ボックス 632"/>
        <xdr:cNvSpPr txBox="1"/>
      </xdr:nvSpPr>
      <xdr:spPr>
        <a:xfrm>
          <a:off x="15214111" y="13501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83488</xdr:rowOff>
    </xdr:from>
    <xdr:to>
      <xdr:col>76</xdr:col>
      <xdr:colOff>114300</xdr:colOff>
      <xdr:row>78</xdr:row>
      <xdr:rowOff>126628</xdr:rowOff>
    </xdr:to>
    <xdr:cxnSp macro="">
      <xdr:nvCxnSpPr>
        <xdr:cNvPr id="634" name="直線コネクタ 633"/>
        <xdr:cNvCxnSpPr/>
      </xdr:nvCxnSpPr>
      <xdr:spPr>
        <a:xfrm>
          <a:off x="13703300" y="13456588"/>
          <a:ext cx="889000" cy="43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50797</xdr:rowOff>
    </xdr:from>
    <xdr:to>
      <xdr:col>76</xdr:col>
      <xdr:colOff>165100</xdr:colOff>
      <xdr:row>78</xdr:row>
      <xdr:rowOff>152397</xdr:rowOff>
    </xdr:to>
    <xdr:sp macro="" textlink="">
      <xdr:nvSpPr>
        <xdr:cNvPr id="635" name="フローチャート: 判断 634"/>
        <xdr:cNvSpPr/>
      </xdr:nvSpPr>
      <xdr:spPr>
        <a:xfrm>
          <a:off x="14541500" y="134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168924</xdr:rowOff>
    </xdr:from>
    <xdr:ext cx="469744" cy="259045"/>
    <xdr:sp macro="" textlink="">
      <xdr:nvSpPr>
        <xdr:cNvPr id="636" name="テキスト ボックス 635"/>
        <xdr:cNvSpPr txBox="1"/>
      </xdr:nvSpPr>
      <xdr:spPr>
        <a:xfrm>
          <a:off x="14357428" y="13199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29606</xdr:rowOff>
    </xdr:from>
    <xdr:to>
      <xdr:col>71</xdr:col>
      <xdr:colOff>177800</xdr:colOff>
      <xdr:row>78</xdr:row>
      <xdr:rowOff>83488</xdr:rowOff>
    </xdr:to>
    <xdr:cxnSp macro="">
      <xdr:nvCxnSpPr>
        <xdr:cNvPr id="637" name="直線コネクタ 636"/>
        <xdr:cNvCxnSpPr/>
      </xdr:nvCxnSpPr>
      <xdr:spPr>
        <a:xfrm>
          <a:off x="12814300" y="13402706"/>
          <a:ext cx="889000" cy="53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42782</xdr:rowOff>
    </xdr:from>
    <xdr:to>
      <xdr:col>72</xdr:col>
      <xdr:colOff>38100</xdr:colOff>
      <xdr:row>78</xdr:row>
      <xdr:rowOff>144382</xdr:rowOff>
    </xdr:to>
    <xdr:sp macro="" textlink="">
      <xdr:nvSpPr>
        <xdr:cNvPr id="638" name="フローチャート: 判断 637"/>
        <xdr:cNvSpPr/>
      </xdr:nvSpPr>
      <xdr:spPr>
        <a:xfrm>
          <a:off x="13652500" y="1341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135509</xdr:rowOff>
    </xdr:from>
    <xdr:ext cx="534377" cy="259045"/>
    <xdr:sp macro="" textlink="">
      <xdr:nvSpPr>
        <xdr:cNvPr id="639" name="テキスト ボックス 638"/>
        <xdr:cNvSpPr txBox="1"/>
      </xdr:nvSpPr>
      <xdr:spPr>
        <a:xfrm>
          <a:off x="13436111" y="13508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28728</xdr:rowOff>
    </xdr:from>
    <xdr:to>
      <xdr:col>67</xdr:col>
      <xdr:colOff>101600</xdr:colOff>
      <xdr:row>78</xdr:row>
      <xdr:rowOff>130328</xdr:rowOff>
    </xdr:to>
    <xdr:sp macro="" textlink="">
      <xdr:nvSpPr>
        <xdr:cNvPr id="640" name="フローチャート: 判断 639"/>
        <xdr:cNvSpPr/>
      </xdr:nvSpPr>
      <xdr:spPr>
        <a:xfrm>
          <a:off x="12763500" y="134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121455</xdr:rowOff>
    </xdr:from>
    <xdr:ext cx="534377" cy="259045"/>
    <xdr:sp macro="" textlink="">
      <xdr:nvSpPr>
        <xdr:cNvPr id="641" name="テキスト ボックス 640"/>
        <xdr:cNvSpPr txBox="1"/>
      </xdr:nvSpPr>
      <xdr:spPr>
        <a:xfrm>
          <a:off x="12547111" y="13494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104752</xdr:rowOff>
    </xdr:from>
    <xdr:to>
      <xdr:col>85</xdr:col>
      <xdr:colOff>177800</xdr:colOff>
      <xdr:row>77</xdr:row>
      <xdr:rowOff>34902</xdr:rowOff>
    </xdr:to>
    <xdr:sp macro="" textlink="">
      <xdr:nvSpPr>
        <xdr:cNvPr id="647" name="楕円 646"/>
        <xdr:cNvSpPr/>
      </xdr:nvSpPr>
      <xdr:spPr>
        <a:xfrm>
          <a:off x="16268700" y="1313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127629</xdr:rowOff>
    </xdr:from>
    <xdr:ext cx="534377" cy="259045"/>
    <xdr:sp macro="" textlink="">
      <xdr:nvSpPr>
        <xdr:cNvPr id="648" name="災害復旧費該当値テキスト"/>
        <xdr:cNvSpPr txBox="1"/>
      </xdr:nvSpPr>
      <xdr:spPr>
        <a:xfrm>
          <a:off x="16370300" y="12986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125096</xdr:rowOff>
    </xdr:from>
    <xdr:to>
      <xdr:col>81</xdr:col>
      <xdr:colOff>101600</xdr:colOff>
      <xdr:row>77</xdr:row>
      <xdr:rowOff>55246</xdr:rowOff>
    </xdr:to>
    <xdr:sp macro="" textlink="">
      <xdr:nvSpPr>
        <xdr:cNvPr id="649" name="楕円 648"/>
        <xdr:cNvSpPr/>
      </xdr:nvSpPr>
      <xdr:spPr>
        <a:xfrm>
          <a:off x="15430500" y="1315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71773</xdr:rowOff>
    </xdr:from>
    <xdr:ext cx="534377" cy="259045"/>
    <xdr:sp macro="" textlink="">
      <xdr:nvSpPr>
        <xdr:cNvPr id="650" name="テキスト ボックス 649"/>
        <xdr:cNvSpPr txBox="1"/>
      </xdr:nvSpPr>
      <xdr:spPr>
        <a:xfrm>
          <a:off x="15214111" y="12930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75828</xdr:rowOff>
    </xdr:from>
    <xdr:to>
      <xdr:col>76</xdr:col>
      <xdr:colOff>165100</xdr:colOff>
      <xdr:row>79</xdr:row>
      <xdr:rowOff>5978</xdr:rowOff>
    </xdr:to>
    <xdr:sp macro="" textlink="">
      <xdr:nvSpPr>
        <xdr:cNvPr id="651" name="楕円 650"/>
        <xdr:cNvSpPr/>
      </xdr:nvSpPr>
      <xdr:spPr>
        <a:xfrm>
          <a:off x="14541500" y="1344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168555</xdr:rowOff>
    </xdr:from>
    <xdr:ext cx="469744" cy="259045"/>
    <xdr:sp macro="" textlink="">
      <xdr:nvSpPr>
        <xdr:cNvPr id="652" name="テキスト ボックス 651"/>
        <xdr:cNvSpPr txBox="1"/>
      </xdr:nvSpPr>
      <xdr:spPr>
        <a:xfrm>
          <a:off x="14357428" y="13541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32688</xdr:rowOff>
    </xdr:from>
    <xdr:to>
      <xdr:col>72</xdr:col>
      <xdr:colOff>38100</xdr:colOff>
      <xdr:row>78</xdr:row>
      <xdr:rowOff>134288</xdr:rowOff>
    </xdr:to>
    <xdr:sp macro="" textlink="">
      <xdr:nvSpPr>
        <xdr:cNvPr id="653" name="楕円 652"/>
        <xdr:cNvSpPr/>
      </xdr:nvSpPr>
      <xdr:spPr>
        <a:xfrm>
          <a:off x="13652500" y="13405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150815</xdr:rowOff>
    </xdr:from>
    <xdr:ext cx="534377" cy="259045"/>
    <xdr:sp macro="" textlink="">
      <xdr:nvSpPr>
        <xdr:cNvPr id="654" name="テキスト ボックス 653"/>
        <xdr:cNvSpPr txBox="1"/>
      </xdr:nvSpPr>
      <xdr:spPr>
        <a:xfrm>
          <a:off x="13436111" y="13181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150256</xdr:rowOff>
    </xdr:from>
    <xdr:to>
      <xdr:col>67</xdr:col>
      <xdr:colOff>101600</xdr:colOff>
      <xdr:row>78</xdr:row>
      <xdr:rowOff>80406</xdr:rowOff>
    </xdr:to>
    <xdr:sp macro="" textlink="">
      <xdr:nvSpPr>
        <xdr:cNvPr id="655" name="楕円 654"/>
        <xdr:cNvSpPr/>
      </xdr:nvSpPr>
      <xdr:spPr>
        <a:xfrm>
          <a:off x="12763500" y="1335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96933</xdr:rowOff>
    </xdr:from>
    <xdr:ext cx="534377" cy="259045"/>
    <xdr:sp macro="" textlink="">
      <xdr:nvSpPr>
        <xdr:cNvPr id="656" name="テキスト ボックス 655"/>
        <xdr:cNvSpPr txBox="1"/>
      </xdr:nvSpPr>
      <xdr:spPr>
        <a:xfrm>
          <a:off x="12547111" y="13127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134446</xdr:rowOff>
    </xdr:from>
    <xdr:to>
      <xdr:col>85</xdr:col>
      <xdr:colOff>126364</xdr:colOff>
      <xdr:row>98</xdr:row>
      <xdr:rowOff>134136</xdr:rowOff>
    </xdr:to>
    <xdr:cxnSp macro="">
      <xdr:nvCxnSpPr>
        <xdr:cNvPr id="678" name="直線コネクタ 677"/>
        <xdr:cNvCxnSpPr/>
      </xdr:nvCxnSpPr>
      <xdr:spPr>
        <a:xfrm flipV="1">
          <a:off x="16317595" y="15736396"/>
          <a:ext cx="1269" cy="1199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137963</xdr:rowOff>
    </xdr:from>
    <xdr:ext cx="469744" cy="259045"/>
    <xdr:sp macro="" textlink="">
      <xdr:nvSpPr>
        <xdr:cNvPr id="679" name="公債費最小値テキスト"/>
        <xdr:cNvSpPr txBox="1"/>
      </xdr:nvSpPr>
      <xdr:spPr>
        <a:xfrm>
          <a:off x="16370300" y="1694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134136</xdr:rowOff>
    </xdr:from>
    <xdr:to>
      <xdr:col>86</xdr:col>
      <xdr:colOff>25400</xdr:colOff>
      <xdr:row>98</xdr:row>
      <xdr:rowOff>134136</xdr:rowOff>
    </xdr:to>
    <xdr:cxnSp macro="">
      <xdr:nvCxnSpPr>
        <xdr:cNvPr id="680" name="直線コネクタ 679"/>
        <xdr:cNvCxnSpPr/>
      </xdr:nvCxnSpPr>
      <xdr:spPr>
        <a:xfrm>
          <a:off x="16230600" y="16936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81123</xdr:rowOff>
    </xdr:from>
    <xdr:ext cx="599010" cy="259045"/>
    <xdr:sp macro="" textlink="">
      <xdr:nvSpPr>
        <xdr:cNvPr id="681" name="公債費最大値テキスト"/>
        <xdr:cNvSpPr txBox="1"/>
      </xdr:nvSpPr>
      <xdr:spPr>
        <a:xfrm>
          <a:off x="16370300" y="1551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134446</xdr:rowOff>
    </xdr:from>
    <xdr:to>
      <xdr:col>86</xdr:col>
      <xdr:colOff>25400</xdr:colOff>
      <xdr:row>91</xdr:row>
      <xdr:rowOff>134446</xdr:rowOff>
    </xdr:to>
    <xdr:cxnSp macro="">
      <xdr:nvCxnSpPr>
        <xdr:cNvPr id="682" name="直線コネクタ 681"/>
        <xdr:cNvCxnSpPr/>
      </xdr:nvCxnSpPr>
      <xdr:spPr>
        <a:xfrm>
          <a:off x="16230600" y="1573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65501</xdr:rowOff>
    </xdr:from>
    <xdr:to>
      <xdr:col>85</xdr:col>
      <xdr:colOff>127000</xdr:colOff>
      <xdr:row>96</xdr:row>
      <xdr:rowOff>80642</xdr:rowOff>
    </xdr:to>
    <xdr:cxnSp macro="">
      <xdr:nvCxnSpPr>
        <xdr:cNvPr id="683" name="直線コネクタ 682"/>
        <xdr:cNvCxnSpPr/>
      </xdr:nvCxnSpPr>
      <xdr:spPr>
        <a:xfrm flipV="1">
          <a:off x="15481300" y="16524701"/>
          <a:ext cx="838200" cy="15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26012</xdr:rowOff>
    </xdr:from>
    <xdr:ext cx="534377" cy="259045"/>
    <xdr:sp macro="" textlink="">
      <xdr:nvSpPr>
        <xdr:cNvPr id="684" name="公債費平均値テキスト"/>
        <xdr:cNvSpPr txBox="1"/>
      </xdr:nvSpPr>
      <xdr:spPr>
        <a:xfrm>
          <a:off x="16370300" y="16656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47585</xdr:rowOff>
    </xdr:from>
    <xdr:to>
      <xdr:col>85</xdr:col>
      <xdr:colOff>177800</xdr:colOff>
      <xdr:row>97</xdr:row>
      <xdr:rowOff>149185</xdr:rowOff>
    </xdr:to>
    <xdr:sp macro="" textlink="">
      <xdr:nvSpPr>
        <xdr:cNvPr id="685" name="フローチャート: 判断 684"/>
        <xdr:cNvSpPr/>
      </xdr:nvSpPr>
      <xdr:spPr>
        <a:xfrm>
          <a:off x="16268700" y="1667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79842</xdr:rowOff>
    </xdr:from>
    <xdr:to>
      <xdr:col>81</xdr:col>
      <xdr:colOff>50800</xdr:colOff>
      <xdr:row>96</xdr:row>
      <xdr:rowOff>80642</xdr:rowOff>
    </xdr:to>
    <xdr:cxnSp macro="">
      <xdr:nvCxnSpPr>
        <xdr:cNvPr id="686" name="直線コネクタ 685"/>
        <xdr:cNvCxnSpPr/>
      </xdr:nvCxnSpPr>
      <xdr:spPr>
        <a:xfrm>
          <a:off x="14592300" y="16539042"/>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56294</xdr:rowOff>
    </xdr:from>
    <xdr:to>
      <xdr:col>81</xdr:col>
      <xdr:colOff>101600</xdr:colOff>
      <xdr:row>97</xdr:row>
      <xdr:rowOff>157894</xdr:rowOff>
    </xdr:to>
    <xdr:sp macro="" textlink="">
      <xdr:nvSpPr>
        <xdr:cNvPr id="687" name="フローチャート: 判断 686"/>
        <xdr:cNvSpPr/>
      </xdr:nvSpPr>
      <xdr:spPr>
        <a:xfrm>
          <a:off x="15430500" y="1668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149021</xdr:rowOff>
    </xdr:from>
    <xdr:ext cx="534377" cy="259045"/>
    <xdr:sp macro="" textlink="">
      <xdr:nvSpPr>
        <xdr:cNvPr id="688" name="テキスト ボックス 687"/>
        <xdr:cNvSpPr txBox="1"/>
      </xdr:nvSpPr>
      <xdr:spPr>
        <a:xfrm>
          <a:off x="15214111" y="1677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79842</xdr:rowOff>
    </xdr:from>
    <xdr:to>
      <xdr:col>76</xdr:col>
      <xdr:colOff>114300</xdr:colOff>
      <xdr:row>96</xdr:row>
      <xdr:rowOff>96073</xdr:rowOff>
    </xdr:to>
    <xdr:cxnSp macro="">
      <xdr:nvCxnSpPr>
        <xdr:cNvPr id="689" name="直線コネクタ 688"/>
        <xdr:cNvCxnSpPr/>
      </xdr:nvCxnSpPr>
      <xdr:spPr>
        <a:xfrm flipV="1">
          <a:off x="13703300" y="16539042"/>
          <a:ext cx="889000" cy="16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61080</xdr:rowOff>
    </xdr:from>
    <xdr:to>
      <xdr:col>76</xdr:col>
      <xdr:colOff>165100</xdr:colOff>
      <xdr:row>97</xdr:row>
      <xdr:rowOff>162680</xdr:rowOff>
    </xdr:to>
    <xdr:sp macro="" textlink="">
      <xdr:nvSpPr>
        <xdr:cNvPr id="690" name="フローチャート: 判断 689"/>
        <xdr:cNvSpPr/>
      </xdr:nvSpPr>
      <xdr:spPr>
        <a:xfrm>
          <a:off x="14541500" y="1669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153807</xdr:rowOff>
    </xdr:from>
    <xdr:ext cx="534377" cy="259045"/>
    <xdr:sp macro="" textlink="">
      <xdr:nvSpPr>
        <xdr:cNvPr id="691" name="テキスト ボックス 690"/>
        <xdr:cNvSpPr txBox="1"/>
      </xdr:nvSpPr>
      <xdr:spPr>
        <a:xfrm>
          <a:off x="14325111" y="1678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96073</xdr:rowOff>
    </xdr:from>
    <xdr:to>
      <xdr:col>71</xdr:col>
      <xdr:colOff>177800</xdr:colOff>
      <xdr:row>96</xdr:row>
      <xdr:rowOff>115364</xdr:rowOff>
    </xdr:to>
    <xdr:cxnSp macro="">
      <xdr:nvCxnSpPr>
        <xdr:cNvPr id="692" name="直線コネクタ 691"/>
        <xdr:cNvCxnSpPr/>
      </xdr:nvCxnSpPr>
      <xdr:spPr>
        <a:xfrm flipV="1">
          <a:off x="12814300" y="16555273"/>
          <a:ext cx="889000" cy="19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68486</xdr:rowOff>
    </xdr:from>
    <xdr:to>
      <xdr:col>72</xdr:col>
      <xdr:colOff>38100</xdr:colOff>
      <xdr:row>97</xdr:row>
      <xdr:rowOff>170086</xdr:rowOff>
    </xdr:to>
    <xdr:sp macro="" textlink="">
      <xdr:nvSpPr>
        <xdr:cNvPr id="693" name="フローチャート: 判断 692"/>
        <xdr:cNvSpPr/>
      </xdr:nvSpPr>
      <xdr:spPr>
        <a:xfrm>
          <a:off x="13652500" y="166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161213</xdr:rowOff>
    </xdr:from>
    <xdr:ext cx="534377" cy="259045"/>
    <xdr:sp macro="" textlink="">
      <xdr:nvSpPr>
        <xdr:cNvPr id="694" name="テキスト ボックス 693"/>
        <xdr:cNvSpPr txBox="1"/>
      </xdr:nvSpPr>
      <xdr:spPr>
        <a:xfrm>
          <a:off x="13436111" y="16791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94411</xdr:rowOff>
    </xdr:from>
    <xdr:to>
      <xdr:col>67</xdr:col>
      <xdr:colOff>101600</xdr:colOff>
      <xdr:row>98</xdr:row>
      <xdr:rowOff>24561</xdr:rowOff>
    </xdr:to>
    <xdr:sp macro="" textlink="">
      <xdr:nvSpPr>
        <xdr:cNvPr id="695" name="フローチャート: 判断 694"/>
        <xdr:cNvSpPr/>
      </xdr:nvSpPr>
      <xdr:spPr>
        <a:xfrm>
          <a:off x="12763500" y="1672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15688</xdr:rowOff>
    </xdr:from>
    <xdr:ext cx="534377" cy="259045"/>
    <xdr:sp macro="" textlink="">
      <xdr:nvSpPr>
        <xdr:cNvPr id="696" name="テキスト ボックス 695"/>
        <xdr:cNvSpPr txBox="1"/>
      </xdr:nvSpPr>
      <xdr:spPr>
        <a:xfrm>
          <a:off x="12547111" y="16817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14701</xdr:rowOff>
    </xdr:from>
    <xdr:to>
      <xdr:col>85</xdr:col>
      <xdr:colOff>177800</xdr:colOff>
      <xdr:row>96</xdr:row>
      <xdr:rowOff>116301</xdr:rowOff>
    </xdr:to>
    <xdr:sp macro="" textlink="">
      <xdr:nvSpPr>
        <xdr:cNvPr id="702" name="楕円 701"/>
        <xdr:cNvSpPr/>
      </xdr:nvSpPr>
      <xdr:spPr>
        <a:xfrm>
          <a:off x="16268700" y="16473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37578</xdr:rowOff>
    </xdr:from>
    <xdr:ext cx="599010" cy="259045"/>
    <xdr:sp macro="" textlink="">
      <xdr:nvSpPr>
        <xdr:cNvPr id="703" name="公債費該当値テキスト"/>
        <xdr:cNvSpPr txBox="1"/>
      </xdr:nvSpPr>
      <xdr:spPr>
        <a:xfrm>
          <a:off x="16370300" y="16325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29842</xdr:rowOff>
    </xdr:from>
    <xdr:to>
      <xdr:col>81</xdr:col>
      <xdr:colOff>101600</xdr:colOff>
      <xdr:row>96</xdr:row>
      <xdr:rowOff>131442</xdr:rowOff>
    </xdr:to>
    <xdr:sp macro="" textlink="">
      <xdr:nvSpPr>
        <xdr:cNvPr id="704" name="楕円 703"/>
        <xdr:cNvSpPr/>
      </xdr:nvSpPr>
      <xdr:spPr>
        <a:xfrm>
          <a:off x="15430500" y="16489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147969</xdr:rowOff>
    </xdr:from>
    <xdr:ext cx="599010" cy="259045"/>
    <xdr:sp macro="" textlink="">
      <xdr:nvSpPr>
        <xdr:cNvPr id="705" name="テキスト ボックス 704"/>
        <xdr:cNvSpPr txBox="1"/>
      </xdr:nvSpPr>
      <xdr:spPr>
        <a:xfrm>
          <a:off x="15181795" y="16264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29042</xdr:rowOff>
    </xdr:from>
    <xdr:to>
      <xdr:col>76</xdr:col>
      <xdr:colOff>165100</xdr:colOff>
      <xdr:row>96</xdr:row>
      <xdr:rowOff>130642</xdr:rowOff>
    </xdr:to>
    <xdr:sp macro="" textlink="">
      <xdr:nvSpPr>
        <xdr:cNvPr id="706" name="楕円 705"/>
        <xdr:cNvSpPr/>
      </xdr:nvSpPr>
      <xdr:spPr>
        <a:xfrm>
          <a:off x="14541500" y="16488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147169</xdr:rowOff>
    </xdr:from>
    <xdr:ext cx="599010" cy="259045"/>
    <xdr:sp macro="" textlink="">
      <xdr:nvSpPr>
        <xdr:cNvPr id="707" name="テキスト ボックス 706"/>
        <xdr:cNvSpPr txBox="1"/>
      </xdr:nvSpPr>
      <xdr:spPr>
        <a:xfrm>
          <a:off x="14292795" y="16263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45273</xdr:rowOff>
    </xdr:from>
    <xdr:to>
      <xdr:col>72</xdr:col>
      <xdr:colOff>38100</xdr:colOff>
      <xdr:row>96</xdr:row>
      <xdr:rowOff>146873</xdr:rowOff>
    </xdr:to>
    <xdr:sp macro="" textlink="">
      <xdr:nvSpPr>
        <xdr:cNvPr id="708" name="楕円 707"/>
        <xdr:cNvSpPr/>
      </xdr:nvSpPr>
      <xdr:spPr>
        <a:xfrm>
          <a:off x="13652500" y="16504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163400</xdr:rowOff>
    </xdr:from>
    <xdr:ext cx="599010" cy="259045"/>
    <xdr:sp macro="" textlink="">
      <xdr:nvSpPr>
        <xdr:cNvPr id="709" name="テキスト ボックス 708"/>
        <xdr:cNvSpPr txBox="1"/>
      </xdr:nvSpPr>
      <xdr:spPr>
        <a:xfrm>
          <a:off x="13403795" y="16279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64564</xdr:rowOff>
    </xdr:from>
    <xdr:to>
      <xdr:col>67</xdr:col>
      <xdr:colOff>101600</xdr:colOff>
      <xdr:row>96</xdr:row>
      <xdr:rowOff>166164</xdr:rowOff>
    </xdr:to>
    <xdr:sp macro="" textlink="">
      <xdr:nvSpPr>
        <xdr:cNvPr id="710" name="楕円 709"/>
        <xdr:cNvSpPr/>
      </xdr:nvSpPr>
      <xdr:spPr>
        <a:xfrm>
          <a:off x="12763500" y="16523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11241</xdr:rowOff>
    </xdr:from>
    <xdr:ext cx="599010" cy="259045"/>
    <xdr:sp macro="" textlink="">
      <xdr:nvSpPr>
        <xdr:cNvPr id="711" name="テキスト ボックス 710"/>
        <xdr:cNvSpPr txBox="1"/>
      </xdr:nvSpPr>
      <xdr:spPr>
        <a:xfrm>
          <a:off x="12514795" y="16298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7" name="テキスト ボックス 726"/>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9" name="テキスト ボックス 728"/>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96266</xdr:rowOff>
    </xdr:from>
    <xdr:to>
      <xdr:col>116</xdr:col>
      <xdr:colOff>62864</xdr:colOff>
      <xdr:row>39</xdr:row>
      <xdr:rowOff>44450</xdr:rowOff>
    </xdr:to>
    <xdr:cxnSp macro="">
      <xdr:nvCxnSpPr>
        <xdr:cNvPr id="735" name="直線コネクタ 734"/>
        <xdr:cNvCxnSpPr/>
      </xdr:nvCxnSpPr>
      <xdr:spPr>
        <a:xfrm flipV="1">
          <a:off x="22159595" y="5239766"/>
          <a:ext cx="1269" cy="1491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42943</xdr:rowOff>
    </xdr:from>
    <xdr:ext cx="534377" cy="259045"/>
    <xdr:sp macro="" textlink="">
      <xdr:nvSpPr>
        <xdr:cNvPr id="738" name="諸支出金最大値テキスト"/>
        <xdr:cNvSpPr txBox="1"/>
      </xdr:nvSpPr>
      <xdr:spPr>
        <a:xfrm>
          <a:off x="22212300" y="501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96266</xdr:rowOff>
    </xdr:from>
    <xdr:to>
      <xdr:col>116</xdr:col>
      <xdr:colOff>152400</xdr:colOff>
      <xdr:row>30</xdr:row>
      <xdr:rowOff>96266</xdr:rowOff>
    </xdr:to>
    <xdr:cxnSp macro="">
      <xdr:nvCxnSpPr>
        <xdr:cNvPr id="739" name="直線コネクタ 738"/>
        <xdr:cNvCxnSpPr/>
      </xdr:nvCxnSpPr>
      <xdr:spPr>
        <a:xfrm>
          <a:off x="22072600" y="523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96266</xdr:rowOff>
    </xdr:from>
    <xdr:to>
      <xdr:col>116</xdr:col>
      <xdr:colOff>63500</xdr:colOff>
      <xdr:row>35</xdr:row>
      <xdr:rowOff>158115</xdr:rowOff>
    </xdr:to>
    <xdr:cxnSp macro="">
      <xdr:nvCxnSpPr>
        <xdr:cNvPr id="740" name="直線コネクタ 739"/>
        <xdr:cNvCxnSpPr/>
      </xdr:nvCxnSpPr>
      <xdr:spPr>
        <a:xfrm flipV="1">
          <a:off x="21323300" y="5239766"/>
          <a:ext cx="838200" cy="919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89679</xdr:rowOff>
    </xdr:from>
    <xdr:ext cx="378565" cy="259045"/>
    <xdr:sp macro="" textlink="">
      <xdr:nvSpPr>
        <xdr:cNvPr id="741" name="諸支出金平均値テキスト"/>
        <xdr:cNvSpPr txBox="1"/>
      </xdr:nvSpPr>
      <xdr:spPr>
        <a:xfrm>
          <a:off x="22212300" y="6604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111252</xdr:rowOff>
    </xdr:from>
    <xdr:to>
      <xdr:col>116</xdr:col>
      <xdr:colOff>114300</xdr:colOff>
      <xdr:row>39</xdr:row>
      <xdr:rowOff>41402</xdr:rowOff>
    </xdr:to>
    <xdr:sp macro="" textlink="">
      <xdr:nvSpPr>
        <xdr:cNvPr id="742" name="フローチャート: 判断 741"/>
        <xdr:cNvSpPr/>
      </xdr:nvSpPr>
      <xdr:spPr>
        <a:xfrm>
          <a:off x="22110700" y="66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100584</xdr:rowOff>
    </xdr:from>
    <xdr:to>
      <xdr:col>111</xdr:col>
      <xdr:colOff>177800</xdr:colOff>
      <xdr:row>35</xdr:row>
      <xdr:rowOff>158115</xdr:rowOff>
    </xdr:to>
    <xdr:cxnSp macro="">
      <xdr:nvCxnSpPr>
        <xdr:cNvPr id="743" name="直線コネクタ 742"/>
        <xdr:cNvCxnSpPr/>
      </xdr:nvCxnSpPr>
      <xdr:spPr>
        <a:xfrm>
          <a:off x="20434300" y="5929884"/>
          <a:ext cx="889000" cy="228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106934</xdr:rowOff>
    </xdr:from>
    <xdr:to>
      <xdr:col>112</xdr:col>
      <xdr:colOff>38100</xdr:colOff>
      <xdr:row>39</xdr:row>
      <xdr:rowOff>37084</xdr:rowOff>
    </xdr:to>
    <xdr:sp macro="" textlink="">
      <xdr:nvSpPr>
        <xdr:cNvPr id="744" name="フローチャート: 判断 743"/>
        <xdr:cNvSpPr/>
      </xdr:nvSpPr>
      <xdr:spPr>
        <a:xfrm>
          <a:off x="21272500" y="66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28211</xdr:rowOff>
    </xdr:from>
    <xdr:ext cx="378565" cy="259045"/>
    <xdr:sp macro="" textlink="">
      <xdr:nvSpPr>
        <xdr:cNvPr id="745" name="テキスト ボックス 744"/>
        <xdr:cNvSpPr txBox="1"/>
      </xdr:nvSpPr>
      <xdr:spPr>
        <a:xfrm>
          <a:off x="21134017" y="6714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100584</xdr:rowOff>
    </xdr:from>
    <xdr:to>
      <xdr:col>107</xdr:col>
      <xdr:colOff>50800</xdr:colOff>
      <xdr:row>37</xdr:row>
      <xdr:rowOff>156210</xdr:rowOff>
    </xdr:to>
    <xdr:cxnSp macro="">
      <xdr:nvCxnSpPr>
        <xdr:cNvPr id="746" name="直線コネクタ 745"/>
        <xdr:cNvCxnSpPr/>
      </xdr:nvCxnSpPr>
      <xdr:spPr>
        <a:xfrm flipV="1">
          <a:off x="19545300" y="5929884"/>
          <a:ext cx="889000" cy="569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121539</xdr:rowOff>
    </xdr:from>
    <xdr:to>
      <xdr:col>107</xdr:col>
      <xdr:colOff>101600</xdr:colOff>
      <xdr:row>39</xdr:row>
      <xdr:rowOff>51689</xdr:rowOff>
    </xdr:to>
    <xdr:sp macro="" textlink="">
      <xdr:nvSpPr>
        <xdr:cNvPr id="747" name="フローチャート: 判断 746"/>
        <xdr:cNvSpPr/>
      </xdr:nvSpPr>
      <xdr:spPr>
        <a:xfrm>
          <a:off x="20383500" y="66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42816</xdr:rowOff>
    </xdr:from>
    <xdr:ext cx="378565" cy="259045"/>
    <xdr:sp macro="" textlink="">
      <xdr:nvSpPr>
        <xdr:cNvPr id="748" name="テキスト ボックス 747"/>
        <xdr:cNvSpPr txBox="1"/>
      </xdr:nvSpPr>
      <xdr:spPr>
        <a:xfrm>
          <a:off x="20245017" y="67293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116332</xdr:rowOff>
    </xdr:from>
    <xdr:to>
      <xdr:col>102</xdr:col>
      <xdr:colOff>114300</xdr:colOff>
      <xdr:row>37</xdr:row>
      <xdr:rowOff>156210</xdr:rowOff>
    </xdr:to>
    <xdr:cxnSp macro="">
      <xdr:nvCxnSpPr>
        <xdr:cNvPr id="749" name="直線コネクタ 748"/>
        <xdr:cNvCxnSpPr/>
      </xdr:nvCxnSpPr>
      <xdr:spPr>
        <a:xfrm>
          <a:off x="18656300" y="6459982"/>
          <a:ext cx="889000" cy="39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81153</xdr:rowOff>
    </xdr:from>
    <xdr:to>
      <xdr:col>102</xdr:col>
      <xdr:colOff>165100</xdr:colOff>
      <xdr:row>39</xdr:row>
      <xdr:rowOff>11303</xdr:rowOff>
    </xdr:to>
    <xdr:sp macro="" textlink="">
      <xdr:nvSpPr>
        <xdr:cNvPr id="750" name="フローチャート: 判断 749"/>
        <xdr:cNvSpPr/>
      </xdr:nvSpPr>
      <xdr:spPr>
        <a:xfrm>
          <a:off x="19494500" y="659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2430</xdr:rowOff>
    </xdr:from>
    <xdr:ext cx="378565" cy="259045"/>
    <xdr:sp macro="" textlink="">
      <xdr:nvSpPr>
        <xdr:cNvPr id="751" name="テキスト ボックス 750"/>
        <xdr:cNvSpPr txBox="1"/>
      </xdr:nvSpPr>
      <xdr:spPr>
        <a:xfrm>
          <a:off x="19356017" y="66889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123444</xdr:rowOff>
    </xdr:from>
    <xdr:to>
      <xdr:col>98</xdr:col>
      <xdr:colOff>38100</xdr:colOff>
      <xdr:row>39</xdr:row>
      <xdr:rowOff>53594</xdr:rowOff>
    </xdr:to>
    <xdr:sp macro="" textlink="">
      <xdr:nvSpPr>
        <xdr:cNvPr id="752" name="フローチャート: 判断 751"/>
        <xdr:cNvSpPr/>
      </xdr:nvSpPr>
      <xdr:spPr>
        <a:xfrm>
          <a:off x="18605500" y="663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44721</xdr:rowOff>
    </xdr:from>
    <xdr:ext cx="378565" cy="259045"/>
    <xdr:sp macro="" textlink="">
      <xdr:nvSpPr>
        <xdr:cNvPr id="753" name="テキスト ボックス 752"/>
        <xdr:cNvSpPr txBox="1"/>
      </xdr:nvSpPr>
      <xdr:spPr>
        <a:xfrm>
          <a:off x="18467017" y="67312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30</xdr:row>
      <xdr:rowOff>45466</xdr:rowOff>
    </xdr:from>
    <xdr:to>
      <xdr:col>116</xdr:col>
      <xdr:colOff>114300</xdr:colOff>
      <xdr:row>30</xdr:row>
      <xdr:rowOff>147066</xdr:rowOff>
    </xdr:to>
    <xdr:sp macro="" textlink="">
      <xdr:nvSpPr>
        <xdr:cNvPr id="759" name="楕円 758"/>
        <xdr:cNvSpPr/>
      </xdr:nvSpPr>
      <xdr:spPr>
        <a:xfrm>
          <a:off x="22110700" y="5188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29</xdr:row>
      <xdr:rowOff>169943</xdr:rowOff>
    </xdr:from>
    <xdr:ext cx="534377" cy="259045"/>
    <xdr:sp macro="" textlink="">
      <xdr:nvSpPr>
        <xdr:cNvPr id="760" name="諸支出金該当値テキスト"/>
        <xdr:cNvSpPr txBox="1"/>
      </xdr:nvSpPr>
      <xdr:spPr>
        <a:xfrm>
          <a:off x="22212300" y="514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107315</xdr:rowOff>
    </xdr:from>
    <xdr:to>
      <xdr:col>112</xdr:col>
      <xdr:colOff>38100</xdr:colOff>
      <xdr:row>36</xdr:row>
      <xdr:rowOff>37465</xdr:rowOff>
    </xdr:to>
    <xdr:sp macro="" textlink="">
      <xdr:nvSpPr>
        <xdr:cNvPr id="761" name="楕円 760"/>
        <xdr:cNvSpPr/>
      </xdr:nvSpPr>
      <xdr:spPr>
        <a:xfrm>
          <a:off x="21272500" y="610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53992</xdr:rowOff>
    </xdr:from>
    <xdr:ext cx="469744" cy="259045"/>
    <xdr:sp macro="" textlink="">
      <xdr:nvSpPr>
        <xdr:cNvPr id="762" name="テキスト ボックス 761"/>
        <xdr:cNvSpPr txBox="1"/>
      </xdr:nvSpPr>
      <xdr:spPr>
        <a:xfrm>
          <a:off x="21088428" y="5883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49784</xdr:rowOff>
    </xdr:from>
    <xdr:to>
      <xdr:col>107</xdr:col>
      <xdr:colOff>101600</xdr:colOff>
      <xdr:row>34</xdr:row>
      <xdr:rowOff>151384</xdr:rowOff>
    </xdr:to>
    <xdr:sp macro="" textlink="">
      <xdr:nvSpPr>
        <xdr:cNvPr id="763" name="楕円 762"/>
        <xdr:cNvSpPr/>
      </xdr:nvSpPr>
      <xdr:spPr>
        <a:xfrm>
          <a:off x="20383500" y="5879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32</xdr:row>
      <xdr:rowOff>167911</xdr:rowOff>
    </xdr:from>
    <xdr:ext cx="469744" cy="259045"/>
    <xdr:sp macro="" textlink="">
      <xdr:nvSpPr>
        <xdr:cNvPr id="764" name="テキスト ボックス 763"/>
        <xdr:cNvSpPr txBox="1"/>
      </xdr:nvSpPr>
      <xdr:spPr>
        <a:xfrm>
          <a:off x="20199428" y="5654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105410</xdr:rowOff>
    </xdr:from>
    <xdr:to>
      <xdr:col>102</xdr:col>
      <xdr:colOff>165100</xdr:colOff>
      <xdr:row>38</xdr:row>
      <xdr:rowOff>35560</xdr:rowOff>
    </xdr:to>
    <xdr:sp macro="" textlink="">
      <xdr:nvSpPr>
        <xdr:cNvPr id="765" name="楕円 764"/>
        <xdr:cNvSpPr/>
      </xdr:nvSpPr>
      <xdr:spPr>
        <a:xfrm>
          <a:off x="19494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52087</xdr:rowOff>
    </xdr:from>
    <xdr:ext cx="469744" cy="259045"/>
    <xdr:sp macro="" textlink="">
      <xdr:nvSpPr>
        <xdr:cNvPr id="766" name="テキスト ボックス 765"/>
        <xdr:cNvSpPr txBox="1"/>
      </xdr:nvSpPr>
      <xdr:spPr>
        <a:xfrm>
          <a:off x="19310428" y="622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65532</xdr:rowOff>
    </xdr:from>
    <xdr:to>
      <xdr:col>98</xdr:col>
      <xdr:colOff>38100</xdr:colOff>
      <xdr:row>37</xdr:row>
      <xdr:rowOff>167132</xdr:rowOff>
    </xdr:to>
    <xdr:sp macro="" textlink="">
      <xdr:nvSpPr>
        <xdr:cNvPr id="767" name="楕円 766"/>
        <xdr:cNvSpPr/>
      </xdr:nvSpPr>
      <xdr:spPr>
        <a:xfrm>
          <a:off x="18605500" y="640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12209</xdr:rowOff>
    </xdr:from>
    <xdr:ext cx="469744" cy="259045"/>
    <xdr:sp macro="" textlink="">
      <xdr:nvSpPr>
        <xdr:cNvPr id="768" name="テキスト ボックス 767"/>
        <xdr:cNvSpPr txBox="1"/>
      </xdr:nvSpPr>
      <xdr:spPr>
        <a:xfrm>
          <a:off x="18421428" y="6184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総務費は、住民</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人当たり</a:t>
          </a:r>
          <a:r>
            <a:rPr kumimoji="1" lang="en-US" altLang="ja-JP" sz="1200">
              <a:latin typeface="ＭＳ Ｐゴシック" panose="020B0600070205080204" pitchFamily="50" charset="-128"/>
              <a:ea typeface="ＭＳ Ｐゴシック" panose="020B0600070205080204" pitchFamily="50" charset="-128"/>
            </a:rPr>
            <a:t>267,304</a:t>
          </a:r>
          <a:r>
            <a:rPr kumimoji="1" lang="ja-JP" altLang="en-US" sz="1200">
              <a:latin typeface="ＭＳ Ｐゴシック" panose="020B0600070205080204" pitchFamily="50" charset="-128"/>
              <a:ea typeface="ＭＳ Ｐゴシック" panose="020B0600070205080204" pitchFamily="50" charset="-128"/>
            </a:rPr>
            <a:t>円となっており、類似団体平均を上回っている。前年度から増となった要因は、農泊推進型施設整備事業によるものである。</a:t>
          </a:r>
          <a:endParaRPr kumimoji="1" lang="en-US" altLang="ja-JP" sz="12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衛生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費は、住民</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102,942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円となっており、類似団体平均を</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回っている。前年度から増となった要因は、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ごみ処理広域化・減量化対策事業及び医療機器購入</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によるものである。</a:t>
          </a:r>
          <a:endParaRPr lang="ja-JP" altLang="ja-JP" sz="14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農林水産業費</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は、住民</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77,490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円となっており、類似団体平均を上回っている。前年度から増となった要因は、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地籍調査事業</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によるものである。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土木</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費は、住民</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186,948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円となっており、類似団体平均を上回っている。前年度から</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となった要因は、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清水運動公園改修事業の完了に</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よるものである。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消防</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費は、住民</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49,764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円となっており、類似団体平均を上回っている。前年度から</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となった要因は、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防災無線戸別受信機整備事業の完了</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によるものである。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教育</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費は、住民</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147,317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円となっており、類似団体平均を上回っている。前年度から増となった要因は、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阿木名小学校教員住宅建築事業</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によるものである。</a:t>
          </a:r>
          <a:endParaRPr lang="ja-JP" altLang="ja-JP" sz="20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8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6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鹿児島県瀬戸内町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財政調整基金残高は、前年度と比べて、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賃金増や</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物価高騰</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より取り崩しが多くなったため減少している。標準財政規模比は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23.62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0.48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ポイントの減となっている。</a:t>
          </a:r>
          <a:endParaRPr lang="ja-JP" altLang="ja-JP" sz="16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実質収支は、翌年度へ繰り越すべき財源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263,842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千円を除いた</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525,444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千円となっており、標準財政規模比は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3.52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
          </a:r>
          <a:b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実質単年度収支は、前年度と比べて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121,267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前年度は、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災害による財政調整基金の取り崩しが多</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かった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ことが要因である。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標準財政規模比は▲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2.85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2.27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6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鹿児島県瀬戸内町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一般会計、特別会計水道事業会計及びともに赤字会計はないが、特別会計の経営状況は厳しく、慢性的に一般会計からの赤字補填に頼らざるをえない会計が存在する。</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今後、人口の減少等により地方交付税の伸びが期待されない中で</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赤字補てんのための財源確保はより困難になると思われるので、各会計における更なる自助努力により、独立採算の原則に則った各公営事業の自立化に努める。</a:t>
          </a:r>
          <a:endParaRPr lang="ja-JP" altLang="ja-JP" sz="1600">
            <a:effectLst/>
            <a:latin typeface="ＭＳ Ｐゴシック" panose="020B0600070205080204" pitchFamily="50" charset="-128"/>
            <a:ea typeface="ＭＳ Ｐゴシック" panose="020B0600070205080204" pitchFamily="50" charset="-128"/>
          </a:endParaRPr>
        </a:p>
        <a:p>
          <a:endParaRPr kumimoji="1" lang="ja-JP" altLang="en-US" sz="16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50" zoomScaleNormal="50"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5"/>
      <c r="AN4" s="445"/>
      <c r="AO4" s="445"/>
      <c r="AP4" s="445"/>
      <c r="AQ4" s="445"/>
      <c r="AR4" s="445"/>
      <c r="AS4" s="445"/>
      <c r="AT4" s="445"/>
      <c r="AU4" s="445"/>
      <c r="AV4" s="445"/>
      <c r="AW4" s="445"/>
      <c r="AX4" s="600"/>
      <c r="AY4" s="411" t="s">
        <v>87</v>
      </c>
      <c r="AZ4" s="412"/>
      <c r="BA4" s="412"/>
      <c r="BB4" s="412"/>
      <c r="BC4" s="412"/>
      <c r="BD4" s="412"/>
      <c r="BE4" s="412"/>
      <c r="BF4" s="412"/>
      <c r="BG4" s="412"/>
      <c r="BH4" s="412"/>
      <c r="BI4" s="412"/>
      <c r="BJ4" s="412"/>
      <c r="BK4" s="412"/>
      <c r="BL4" s="412"/>
      <c r="BM4" s="413"/>
      <c r="BN4" s="414">
        <v>11860472</v>
      </c>
      <c r="BO4" s="415"/>
      <c r="BP4" s="415"/>
      <c r="BQ4" s="415"/>
      <c r="BR4" s="415"/>
      <c r="BS4" s="415"/>
      <c r="BT4" s="415"/>
      <c r="BU4" s="416"/>
      <c r="BV4" s="414">
        <v>11640507</v>
      </c>
      <c r="BW4" s="415"/>
      <c r="BX4" s="415"/>
      <c r="BY4" s="415"/>
      <c r="BZ4" s="415"/>
      <c r="CA4" s="415"/>
      <c r="CB4" s="415"/>
      <c r="CC4" s="416"/>
      <c r="CD4" s="585" t="s">
        <v>88</v>
      </c>
      <c r="CE4" s="586"/>
      <c r="CF4" s="586"/>
      <c r="CG4" s="586"/>
      <c r="CH4" s="586"/>
      <c r="CI4" s="586"/>
      <c r="CJ4" s="586"/>
      <c r="CK4" s="586"/>
      <c r="CL4" s="586"/>
      <c r="CM4" s="586"/>
      <c r="CN4" s="586"/>
      <c r="CO4" s="586"/>
      <c r="CP4" s="586"/>
      <c r="CQ4" s="586"/>
      <c r="CR4" s="586"/>
      <c r="CS4" s="587"/>
      <c r="CT4" s="588">
        <v>9.1</v>
      </c>
      <c r="CU4" s="589"/>
      <c r="CV4" s="589"/>
      <c r="CW4" s="589"/>
      <c r="CX4" s="589"/>
      <c r="CY4" s="589"/>
      <c r="CZ4" s="589"/>
      <c r="DA4" s="590"/>
      <c r="DB4" s="588">
        <v>12.6</v>
      </c>
      <c r="DC4" s="589"/>
      <c r="DD4" s="589"/>
      <c r="DE4" s="589"/>
      <c r="DF4" s="589"/>
      <c r="DG4" s="589"/>
      <c r="DH4" s="589"/>
      <c r="DI4" s="590"/>
    </row>
    <row r="5" spans="1:119" ht="18.75" customHeight="1" x14ac:dyDescent="0.15">
      <c r="A5" s="169"/>
      <c r="B5" s="595"/>
      <c r="C5" s="446"/>
      <c r="D5" s="446"/>
      <c r="E5" s="596"/>
      <c r="F5" s="596"/>
      <c r="G5" s="596"/>
      <c r="H5" s="596"/>
      <c r="I5" s="596"/>
      <c r="J5" s="596"/>
      <c r="K5" s="596"/>
      <c r="L5" s="596"/>
      <c r="M5" s="596"/>
      <c r="N5" s="596"/>
      <c r="O5" s="596"/>
      <c r="P5" s="596"/>
      <c r="Q5" s="596"/>
      <c r="R5" s="444"/>
      <c r="S5" s="444"/>
      <c r="T5" s="444"/>
      <c r="U5" s="444"/>
      <c r="V5" s="599"/>
      <c r="W5" s="515"/>
      <c r="X5" s="445"/>
      <c r="Y5" s="445"/>
      <c r="Z5" s="445"/>
      <c r="AA5" s="445"/>
      <c r="AB5" s="446"/>
      <c r="AC5" s="444"/>
      <c r="AD5" s="445"/>
      <c r="AE5" s="445"/>
      <c r="AF5" s="445"/>
      <c r="AG5" s="445"/>
      <c r="AH5" s="445"/>
      <c r="AI5" s="445"/>
      <c r="AJ5" s="445"/>
      <c r="AK5" s="445"/>
      <c r="AL5" s="600"/>
      <c r="AM5" s="478" t="s">
        <v>89</v>
      </c>
      <c r="AN5" s="393"/>
      <c r="AO5" s="393"/>
      <c r="AP5" s="393"/>
      <c r="AQ5" s="393"/>
      <c r="AR5" s="393"/>
      <c r="AS5" s="393"/>
      <c r="AT5" s="394"/>
      <c r="AU5" s="466" t="s">
        <v>90</v>
      </c>
      <c r="AV5" s="467"/>
      <c r="AW5" s="467"/>
      <c r="AX5" s="467"/>
      <c r="AY5" s="399" t="s">
        <v>91</v>
      </c>
      <c r="AZ5" s="400"/>
      <c r="BA5" s="400"/>
      <c r="BB5" s="400"/>
      <c r="BC5" s="400"/>
      <c r="BD5" s="400"/>
      <c r="BE5" s="400"/>
      <c r="BF5" s="400"/>
      <c r="BG5" s="400"/>
      <c r="BH5" s="400"/>
      <c r="BI5" s="400"/>
      <c r="BJ5" s="400"/>
      <c r="BK5" s="400"/>
      <c r="BL5" s="400"/>
      <c r="BM5" s="401"/>
      <c r="BN5" s="419">
        <v>11071186</v>
      </c>
      <c r="BO5" s="420"/>
      <c r="BP5" s="420"/>
      <c r="BQ5" s="420"/>
      <c r="BR5" s="420"/>
      <c r="BS5" s="420"/>
      <c r="BT5" s="420"/>
      <c r="BU5" s="421"/>
      <c r="BV5" s="419">
        <v>10746325</v>
      </c>
      <c r="BW5" s="420"/>
      <c r="BX5" s="420"/>
      <c r="BY5" s="420"/>
      <c r="BZ5" s="420"/>
      <c r="CA5" s="420"/>
      <c r="CB5" s="420"/>
      <c r="CC5" s="421"/>
      <c r="CD5" s="428" t="s">
        <v>92</v>
      </c>
      <c r="CE5" s="373"/>
      <c r="CF5" s="373"/>
      <c r="CG5" s="373"/>
      <c r="CH5" s="373"/>
      <c r="CI5" s="373"/>
      <c r="CJ5" s="373"/>
      <c r="CK5" s="373"/>
      <c r="CL5" s="373"/>
      <c r="CM5" s="373"/>
      <c r="CN5" s="373"/>
      <c r="CO5" s="373"/>
      <c r="CP5" s="373"/>
      <c r="CQ5" s="373"/>
      <c r="CR5" s="373"/>
      <c r="CS5" s="429"/>
      <c r="CT5" s="389">
        <v>92.3</v>
      </c>
      <c r="CU5" s="390"/>
      <c r="CV5" s="390"/>
      <c r="CW5" s="390"/>
      <c r="CX5" s="390"/>
      <c r="CY5" s="390"/>
      <c r="CZ5" s="390"/>
      <c r="DA5" s="391"/>
      <c r="DB5" s="389">
        <v>92</v>
      </c>
      <c r="DC5" s="390"/>
      <c r="DD5" s="390"/>
      <c r="DE5" s="390"/>
      <c r="DF5" s="390"/>
      <c r="DG5" s="390"/>
      <c r="DH5" s="390"/>
      <c r="DI5" s="391"/>
    </row>
    <row r="6" spans="1:119" ht="18.75" customHeight="1" x14ac:dyDescent="0.15">
      <c r="A6" s="169"/>
      <c r="B6" s="565" t="s">
        <v>93</v>
      </c>
      <c r="C6" s="443"/>
      <c r="D6" s="443"/>
      <c r="E6" s="566"/>
      <c r="F6" s="566"/>
      <c r="G6" s="566"/>
      <c r="H6" s="566"/>
      <c r="I6" s="566"/>
      <c r="J6" s="566"/>
      <c r="K6" s="566"/>
      <c r="L6" s="566" t="s">
        <v>94</v>
      </c>
      <c r="M6" s="566"/>
      <c r="N6" s="566"/>
      <c r="O6" s="566"/>
      <c r="P6" s="566"/>
      <c r="Q6" s="566"/>
      <c r="R6" s="441"/>
      <c r="S6" s="441"/>
      <c r="T6" s="441"/>
      <c r="U6" s="441"/>
      <c r="V6" s="572"/>
      <c r="W6" s="500" t="s">
        <v>95</v>
      </c>
      <c r="X6" s="442"/>
      <c r="Y6" s="442"/>
      <c r="Z6" s="442"/>
      <c r="AA6" s="442"/>
      <c r="AB6" s="443"/>
      <c r="AC6" s="577" t="s">
        <v>96</v>
      </c>
      <c r="AD6" s="578"/>
      <c r="AE6" s="578"/>
      <c r="AF6" s="578"/>
      <c r="AG6" s="578"/>
      <c r="AH6" s="578"/>
      <c r="AI6" s="578"/>
      <c r="AJ6" s="578"/>
      <c r="AK6" s="578"/>
      <c r="AL6" s="579"/>
      <c r="AM6" s="478" t="s">
        <v>97</v>
      </c>
      <c r="AN6" s="393"/>
      <c r="AO6" s="393"/>
      <c r="AP6" s="393"/>
      <c r="AQ6" s="393"/>
      <c r="AR6" s="393"/>
      <c r="AS6" s="393"/>
      <c r="AT6" s="394"/>
      <c r="AU6" s="466" t="s">
        <v>90</v>
      </c>
      <c r="AV6" s="467"/>
      <c r="AW6" s="467"/>
      <c r="AX6" s="467"/>
      <c r="AY6" s="399" t="s">
        <v>98</v>
      </c>
      <c r="AZ6" s="400"/>
      <c r="BA6" s="400"/>
      <c r="BB6" s="400"/>
      <c r="BC6" s="400"/>
      <c r="BD6" s="400"/>
      <c r="BE6" s="400"/>
      <c r="BF6" s="400"/>
      <c r="BG6" s="400"/>
      <c r="BH6" s="400"/>
      <c r="BI6" s="400"/>
      <c r="BJ6" s="400"/>
      <c r="BK6" s="400"/>
      <c r="BL6" s="400"/>
      <c r="BM6" s="401"/>
      <c r="BN6" s="419">
        <v>789286</v>
      </c>
      <c r="BO6" s="420"/>
      <c r="BP6" s="420"/>
      <c r="BQ6" s="420"/>
      <c r="BR6" s="420"/>
      <c r="BS6" s="420"/>
      <c r="BT6" s="420"/>
      <c r="BU6" s="421"/>
      <c r="BV6" s="419">
        <v>894182</v>
      </c>
      <c r="BW6" s="420"/>
      <c r="BX6" s="420"/>
      <c r="BY6" s="420"/>
      <c r="BZ6" s="420"/>
      <c r="CA6" s="420"/>
      <c r="CB6" s="420"/>
      <c r="CC6" s="421"/>
      <c r="CD6" s="428" t="s">
        <v>99</v>
      </c>
      <c r="CE6" s="373"/>
      <c r="CF6" s="373"/>
      <c r="CG6" s="373"/>
      <c r="CH6" s="373"/>
      <c r="CI6" s="373"/>
      <c r="CJ6" s="373"/>
      <c r="CK6" s="373"/>
      <c r="CL6" s="373"/>
      <c r="CM6" s="373"/>
      <c r="CN6" s="373"/>
      <c r="CO6" s="373"/>
      <c r="CP6" s="373"/>
      <c r="CQ6" s="373"/>
      <c r="CR6" s="373"/>
      <c r="CS6" s="429"/>
      <c r="CT6" s="562">
        <v>92.5</v>
      </c>
      <c r="CU6" s="563"/>
      <c r="CV6" s="563"/>
      <c r="CW6" s="563"/>
      <c r="CX6" s="563"/>
      <c r="CY6" s="563"/>
      <c r="CZ6" s="563"/>
      <c r="DA6" s="564"/>
      <c r="DB6" s="562">
        <v>92.3</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8" t="s">
        <v>100</v>
      </c>
      <c r="AN7" s="393"/>
      <c r="AO7" s="393"/>
      <c r="AP7" s="393"/>
      <c r="AQ7" s="393"/>
      <c r="AR7" s="393"/>
      <c r="AS7" s="393"/>
      <c r="AT7" s="394"/>
      <c r="AU7" s="466" t="s">
        <v>90</v>
      </c>
      <c r="AV7" s="467"/>
      <c r="AW7" s="467"/>
      <c r="AX7" s="467"/>
      <c r="AY7" s="399" t="s">
        <v>101</v>
      </c>
      <c r="AZ7" s="400"/>
      <c r="BA7" s="400"/>
      <c r="BB7" s="400"/>
      <c r="BC7" s="400"/>
      <c r="BD7" s="400"/>
      <c r="BE7" s="400"/>
      <c r="BF7" s="400"/>
      <c r="BG7" s="400"/>
      <c r="BH7" s="400"/>
      <c r="BI7" s="400"/>
      <c r="BJ7" s="400"/>
      <c r="BK7" s="400"/>
      <c r="BL7" s="400"/>
      <c r="BM7" s="401"/>
      <c r="BN7" s="419">
        <v>263842</v>
      </c>
      <c r="BO7" s="420"/>
      <c r="BP7" s="420"/>
      <c r="BQ7" s="420"/>
      <c r="BR7" s="420"/>
      <c r="BS7" s="420"/>
      <c r="BT7" s="420"/>
      <c r="BU7" s="421"/>
      <c r="BV7" s="419">
        <v>188756</v>
      </c>
      <c r="BW7" s="420"/>
      <c r="BX7" s="420"/>
      <c r="BY7" s="420"/>
      <c r="BZ7" s="420"/>
      <c r="CA7" s="420"/>
      <c r="CB7" s="420"/>
      <c r="CC7" s="421"/>
      <c r="CD7" s="428" t="s">
        <v>102</v>
      </c>
      <c r="CE7" s="373"/>
      <c r="CF7" s="373"/>
      <c r="CG7" s="373"/>
      <c r="CH7" s="373"/>
      <c r="CI7" s="373"/>
      <c r="CJ7" s="373"/>
      <c r="CK7" s="373"/>
      <c r="CL7" s="373"/>
      <c r="CM7" s="373"/>
      <c r="CN7" s="373"/>
      <c r="CO7" s="373"/>
      <c r="CP7" s="373"/>
      <c r="CQ7" s="373"/>
      <c r="CR7" s="373"/>
      <c r="CS7" s="429"/>
      <c r="CT7" s="419">
        <v>5757348</v>
      </c>
      <c r="CU7" s="420"/>
      <c r="CV7" s="420"/>
      <c r="CW7" s="420"/>
      <c r="CX7" s="420"/>
      <c r="CY7" s="420"/>
      <c r="CZ7" s="420"/>
      <c r="DA7" s="421"/>
      <c r="DB7" s="419">
        <v>5576810</v>
      </c>
      <c r="DC7" s="420"/>
      <c r="DD7" s="420"/>
      <c r="DE7" s="420"/>
      <c r="DF7" s="420"/>
      <c r="DG7" s="420"/>
      <c r="DH7" s="420"/>
      <c r="DI7" s="421"/>
    </row>
    <row r="8" spans="1:119" ht="18.75" customHeight="1" thickBot="1" x14ac:dyDescent="0.2">
      <c r="A8" s="169"/>
      <c r="B8" s="570"/>
      <c r="C8" s="501"/>
      <c r="D8" s="501"/>
      <c r="E8" s="571"/>
      <c r="F8" s="571"/>
      <c r="G8" s="571"/>
      <c r="H8" s="571"/>
      <c r="I8" s="571"/>
      <c r="J8" s="571"/>
      <c r="K8" s="571"/>
      <c r="L8" s="571"/>
      <c r="M8" s="571"/>
      <c r="N8" s="571"/>
      <c r="O8" s="571"/>
      <c r="P8" s="571"/>
      <c r="Q8" s="571"/>
      <c r="R8" s="575"/>
      <c r="S8" s="575"/>
      <c r="T8" s="575"/>
      <c r="U8" s="575"/>
      <c r="V8" s="576"/>
      <c r="W8" s="490"/>
      <c r="X8" s="491"/>
      <c r="Y8" s="491"/>
      <c r="Z8" s="491"/>
      <c r="AA8" s="491"/>
      <c r="AB8" s="501"/>
      <c r="AC8" s="582"/>
      <c r="AD8" s="583"/>
      <c r="AE8" s="583"/>
      <c r="AF8" s="583"/>
      <c r="AG8" s="583"/>
      <c r="AH8" s="583"/>
      <c r="AI8" s="583"/>
      <c r="AJ8" s="583"/>
      <c r="AK8" s="583"/>
      <c r="AL8" s="584"/>
      <c r="AM8" s="478" t="s">
        <v>103</v>
      </c>
      <c r="AN8" s="393"/>
      <c r="AO8" s="393"/>
      <c r="AP8" s="393"/>
      <c r="AQ8" s="393"/>
      <c r="AR8" s="393"/>
      <c r="AS8" s="393"/>
      <c r="AT8" s="394"/>
      <c r="AU8" s="466" t="s">
        <v>90</v>
      </c>
      <c r="AV8" s="467"/>
      <c r="AW8" s="467"/>
      <c r="AX8" s="467"/>
      <c r="AY8" s="399" t="s">
        <v>104</v>
      </c>
      <c r="AZ8" s="400"/>
      <c r="BA8" s="400"/>
      <c r="BB8" s="400"/>
      <c r="BC8" s="400"/>
      <c r="BD8" s="400"/>
      <c r="BE8" s="400"/>
      <c r="BF8" s="400"/>
      <c r="BG8" s="400"/>
      <c r="BH8" s="400"/>
      <c r="BI8" s="400"/>
      <c r="BJ8" s="400"/>
      <c r="BK8" s="400"/>
      <c r="BL8" s="400"/>
      <c r="BM8" s="401"/>
      <c r="BN8" s="419">
        <v>525444</v>
      </c>
      <c r="BO8" s="420"/>
      <c r="BP8" s="420"/>
      <c r="BQ8" s="420"/>
      <c r="BR8" s="420"/>
      <c r="BS8" s="420"/>
      <c r="BT8" s="420"/>
      <c r="BU8" s="421"/>
      <c r="BV8" s="419">
        <v>705426</v>
      </c>
      <c r="BW8" s="420"/>
      <c r="BX8" s="420"/>
      <c r="BY8" s="420"/>
      <c r="BZ8" s="420"/>
      <c r="CA8" s="420"/>
      <c r="CB8" s="420"/>
      <c r="CC8" s="421"/>
      <c r="CD8" s="428" t="s">
        <v>105</v>
      </c>
      <c r="CE8" s="373"/>
      <c r="CF8" s="373"/>
      <c r="CG8" s="373"/>
      <c r="CH8" s="373"/>
      <c r="CI8" s="373"/>
      <c r="CJ8" s="373"/>
      <c r="CK8" s="373"/>
      <c r="CL8" s="373"/>
      <c r="CM8" s="373"/>
      <c r="CN8" s="373"/>
      <c r="CO8" s="373"/>
      <c r="CP8" s="373"/>
      <c r="CQ8" s="373"/>
      <c r="CR8" s="373"/>
      <c r="CS8" s="429"/>
      <c r="CT8" s="522">
        <v>0.16</v>
      </c>
      <c r="CU8" s="523"/>
      <c r="CV8" s="523"/>
      <c r="CW8" s="523"/>
      <c r="CX8" s="523"/>
      <c r="CY8" s="523"/>
      <c r="CZ8" s="523"/>
      <c r="DA8" s="524"/>
      <c r="DB8" s="522">
        <v>0.16</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2"/>
      <c r="L9" s="553" t="s">
        <v>107</v>
      </c>
      <c r="M9" s="554"/>
      <c r="N9" s="554"/>
      <c r="O9" s="554"/>
      <c r="P9" s="554"/>
      <c r="Q9" s="555"/>
      <c r="R9" s="556">
        <v>8546</v>
      </c>
      <c r="S9" s="557"/>
      <c r="T9" s="557"/>
      <c r="U9" s="557"/>
      <c r="V9" s="558"/>
      <c r="W9" s="488" t="s">
        <v>108</v>
      </c>
      <c r="X9" s="489"/>
      <c r="Y9" s="489"/>
      <c r="Z9" s="489"/>
      <c r="AA9" s="489"/>
      <c r="AB9" s="489"/>
      <c r="AC9" s="489"/>
      <c r="AD9" s="489"/>
      <c r="AE9" s="489"/>
      <c r="AF9" s="489"/>
      <c r="AG9" s="489"/>
      <c r="AH9" s="489"/>
      <c r="AI9" s="489"/>
      <c r="AJ9" s="489"/>
      <c r="AK9" s="489"/>
      <c r="AL9" s="559"/>
      <c r="AM9" s="478" t="s">
        <v>109</v>
      </c>
      <c r="AN9" s="393"/>
      <c r="AO9" s="393"/>
      <c r="AP9" s="393"/>
      <c r="AQ9" s="393"/>
      <c r="AR9" s="393"/>
      <c r="AS9" s="393"/>
      <c r="AT9" s="394"/>
      <c r="AU9" s="466" t="s">
        <v>90</v>
      </c>
      <c r="AV9" s="467"/>
      <c r="AW9" s="467"/>
      <c r="AX9" s="467"/>
      <c r="AY9" s="399" t="s">
        <v>110</v>
      </c>
      <c r="AZ9" s="400"/>
      <c r="BA9" s="400"/>
      <c r="BB9" s="400"/>
      <c r="BC9" s="400"/>
      <c r="BD9" s="400"/>
      <c r="BE9" s="400"/>
      <c r="BF9" s="400"/>
      <c r="BG9" s="400"/>
      <c r="BH9" s="400"/>
      <c r="BI9" s="400"/>
      <c r="BJ9" s="400"/>
      <c r="BK9" s="400"/>
      <c r="BL9" s="400"/>
      <c r="BM9" s="401"/>
      <c r="BN9" s="419">
        <v>-179982</v>
      </c>
      <c r="BO9" s="420"/>
      <c r="BP9" s="420"/>
      <c r="BQ9" s="420"/>
      <c r="BR9" s="420"/>
      <c r="BS9" s="420"/>
      <c r="BT9" s="420"/>
      <c r="BU9" s="421"/>
      <c r="BV9" s="419">
        <v>135840</v>
      </c>
      <c r="BW9" s="420"/>
      <c r="BX9" s="420"/>
      <c r="BY9" s="420"/>
      <c r="BZ9" s="420"/>
      <c r="CA9" s="420"/>
      <c r="CB9" s="420"/>
      <c r="CC9" s="421"/>
      <c r="CD9" s="428" t="s">
        <v>111</v>
      </c>
      <c r="CE9" s="373"/>
      <c r="CF9" s="373"/>
      <c r="CG9" s="373"/>
      <c r="CH9" s="373"/>
      <c r="CI9" s="373"/>
      <c r="CJ9" s="373"/>
      <c r="CK9" s="373"/>
      <c r="CL9" s="373"/>
      <c r="CM9" s="373"/>
      <c r="CN9" s="373"/>
      <c r="CO9" s="373"/>
      <c r="CP9" s="373"/>
      <c r="CQ9" s="373"/>
      <c r="CR9" s="373"/>
      <c r="CS9" s="429"/>
      <c r="CT9" s="389">
        <v>18.100000000000001</v>
      </c>
      <c r="CU9" s="390"/>
      <c r="CV9" s="390"/>
      <c r="CW9" s="390"/>
      <c r="CX9" s="390"/>
      <c r="CY9" s="390"/>
      <c r="CZ9" s="390"/>
      <c r="DA9" s="391"/>
      <c r="DB9" s="389">
        <v>17.899999999999999</v>
      </c>
      <c r="DC9" s="390"/>
      <c r="DD9" s="390"/>
      <c r="DE9" s="390"/>
      <c r="DF9" s="390"/>
      <c r="DG9" s="390"/>
      <c r="DH9" s="390"/>
      <c r="DI9" s="391"/>
    </row>
    <row r="10" spans="1:119" ht="18.75" customHeight="1" thickBot="1" x14ac:dyDescent="0.2">
      <c r="A10" s="169"/>
      <c r="B10" s="551"/>
      <c r="C10" s="552"/>
      <c r="D10" s="552"/>
      <c r="E10" s="552"/>
      <c r="F10" s="552"/>
      <c r="G10" s="552"/>
      <c r="H10" s="552"/>
      <c r="I10" s="552"/>
      <c r="J10" s="552"/>
      <c r="K10" s="472"/>
      <c r="L10" s="392" t="s">
        <v>112</v>
      </c>
      <c r="M10" s="393"/>
      <c r="N10" s="393"/>
      <c r="O10" s="393"/>
      <c r="P10" s="393"/>
      <c r="Q10" s="394"/>
      <c r="R10" s="395">
        <v>9042</v>
      </c>
      <c r="S10" s="396"/>
      <c r="T10" s="396"/>
      <c r="U10" s="396"/>
      <c r="V10" s="398"/>
      <c r="W10" s="560"/>
      <c r="X10" s="370"/>
      <c r="Y10" s="370"/>
      <c r="Z10" s="370"/>
      <c r="AA10" s="370"/>
      <c r="AB10" s="370"/>
      <c r="AC10" s="370"/>
      <c r="AD10" s="370"/>
      <c r="AE10" s="370"/>
      <c r="AF10" s="370"/>
      <c r="AG10" s="370"/>
      <c r="AH10" s="370"/>
      <c r="AI10" s="370"/>
      <c r="AJ10" s="370"/>
      <c r="AK10" s="370"/>
      <c r="AL10" s="561"/>
      <c r="AM10" s="478" t="s">
        <v>113</v>
      </c>
      <c r="AN10" s="393"/>
      <c r="AO10" s="393"/>
      <c r="AP10" s="393"/>
      <c r="AQ10" s="393"/>
      <c r="AR10" s="393"/>
      <c r="AS10" s="393"/>
      <c r="AT10" s="394"/>
      <c r="AU10" s="466" t="s">
        <v>114</v>
      </c>
      <c r="AV10" s="467"/>
      <c r="AW10" s="467"/>
      <c r="AX10" s="467"/>
      <c r="AY10" s="399" t="s">
        <v>115</v>
      </c>
      <c r="AZ10" s="400"/>
      <c r="BA10" s="400"/>
      <c r="BB10" s="400"/>
      <c r="BC10" s="400"/>
      <c r="BD10" s="400"/>
      <c r="BE10" s="400"/>
      <c r="BF10" s="400"/>
      <c r="BG10" s="400"/>
      <c r="BH10" s="400"/>
      <c r="BI10" s="400"/>
      <c r="BJ10" s="400"/>
      <c r="BK10" s="400"/>
      <c r="BL10" s="400"/>
      <c r="BM10" s="401"/>
      <c r="BN10" s="419">
        <v>386856</v>
      </c>
      <c r="BO10" s="420"/>
      <c r="BP10" s="420"/>
      <c r="BQ10" s="420"/>
      <c r="BR10" s="420"/>
      <c r="BS10" s="420"/>
      <c r="BT10" s="420"/>
      <c r="BU10" s="421"/>
      <c r="BV10" s="419">
        <v>284793</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2"/>
      <c r="L11" s="374" t="s">
        <v>117</v>
      </c>
      <c r="M11" s="375"/>
      <c r="N11" s="375"/>
      <c r="O11" s="375"/>
      <c r="P11" s="375"/>
      <c r="Q11" s="376"/>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8" t="s">
        <v>119</v>
      </c>
      <c r="AN11" s="393"/>
      <c r="AO11" s="393"/>
      <c r="AP11" s="393"/>
      <c r="AQ11" s="393"/>
      <c r="AR11" s="393"/>
      <c r="AS11" s="393"/>
      <c r="AT11" s="394"/>
      <c r="AU11" s="466" t="s">
        <v>90</v>
      </c>
      <c r="AV11" s="467"/>
      <c r="AW11" s="467"/>
      <c r="AX11" s="467"/>
      <c r="AY11" s="399" t="s">
        <v>120</v>
      </c>
      <c r="AZ11" s="400"/>
      <c r="BA11" s="400"/>
      <c r="BB11" s="400"/>
      <c r="BC11" s="400"/>
      <c r="BD11" s="400"/>
      <c r="BE11" s="400"/>
      <c r="BF11" s="400"/>
      <c r="BG11" s="400"/>
      <c r="BH11" s="400"/>
      <c r="BI11" s="400"/>
      <c r="BJ11" s="400"/>
      <c r="BK11" s="400"/>
      <c r="BL11" s="400"/>
      <c r="BM11" s="401"/>
      <c r="BN11" s="419">
        <v>0</v>
      </c>
      <c r="BO11" s="420"/>
      <c r="BP11" s="420"/>
      <c r="BQ11" s="420"/>
      <c r="BR11" s="420"/>
      <c r="BS11" s="420"/>
      <c r="BT11" s="420"/>
      <c r="BU11" s="421"/>
      <c r="BV11" s="419">
        <v>0</v>
      </c>
      <c r="BW11" s="420"/>
      <c r="BX11" s="420"/>
      <c r="BY11" s="420"/>
      <c r="BZ11" s="420"/>
      <c r="CA11" s="420"/>
      <c r="CB11" s="420"/>
      <c r="CC11" s="421"/>
      <c r="CD11" s="428" t="s">
        <v>121</v>
      </c>
      <c r="CE11" s="373"/>
      <c r="CF11" s="373"/>
      <c r="CG11" s="373"/>
      <c r="CH11" s="373"/>
      <c r="CI11" s="373"/>
      <c r="CJ11" s="373"/>
      <c r="CK11" s="373"/>
      <c r="CL11" s="373"/>
      <c r="CM11" s="373"/>
      <c r="CN11" s="373"/>
      <c r="CO11" s="373"/>
      <c r="CP11" s="373"/>
      <c r="CQ11" s="373"/>
      <c r="CR11" s="373"/>
      <c r="CS11" s="429"/>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8084</v>
      </c>
      <c r="S12" s="538"/>
      <c r="T12" s="538"/>
      <c r="U12" s="538"/>
      <c r="V12" s="539"/>
      <c r="W12" s="540" t="s">
        <v>1</v>
      </c>
      <c r="X12" s="467"/>
      <c r="Y12" s="467"/>
      <c r="Z12" s="467"/>
      <c r="AA12" s="467"/>
      <c r="AB12" s="541"/>
      <c r="AC12" s="542" t="s">
        <v>125</v>
      </c>
      <c r="AD12" s="543"/>
      <c r="AE12" s="543"/>
      <c r="AF12" s="543"/>
      <c r="AG12" s="544"/>
      <c r="AH12" s="542" t="s">
        <v>126</v>
      </c>
      <c r="AI12" s="543"/>
      <c r="AJ12" s="543"/>
      <c r="AK12" s="543"/>
      <c r="AL12" s="545"/>
      <c r="AM12" s="478" t="s">
        <v>127</v>
      </c>
      <c r="AN12" s="393"/>
      <c r="AO12" s="393"/>
      <c r="AP12" s="393"/>
      <c r="AQ12" s="393"/>
      <c r="AR12" s="393"/>
      <c r="AS12" s="393"/>
      <c r="AT12" s="394"/>
      <c r="AU12" s="466" t="s">
        <v>114</v>
      </c>
      <c r="AV12" s="467"/>
      <c r="AW12" s="467"/>
      <c r="AX12" s="467"/>
      <c r="AY12" s="399" t="s">
        <v>128</v>
      </c>
      <c r="AZ12" s="400"/>
      <c r="BA12" s="400"/>
      <c r="BB12" s="400"/>
      <c r="BC12" s="400"/>
      <c r="BD12" s="400"/>
      <c r="BE12" s="400"/>
      <c r="BF12" s="400"/>
      <c r="BG12" s="400"/>
      <c r="BH12" s="400"/>
      <c r="BI12" s="400"/>
      <c r="BJ12" s="400"/>
      <c r="BK12" s="400"/>
      <c r="BL12" s="400"/>
      <c r="BM12" s="401"/>
      <c r="BN12" s="419">
        <v>371103</v>
      </c>
      <c r="BO12" s="420"/>
      <c r="BP12" s="420"/>
      <c r="BQ12" s="420"/>
      <c r="BR12" s="420"/>
      <c r="BS12" s="420"/>
      <c r="BT12" s="420"/>
      <c r="BU12" s="421"/>
      <c r="BV12" s="419">
        <v>706129</v>
      </c>
      <c r="BW12" s="420"/>
      <c r="BX12" s="420"/>
      <c r="BY12" s="420"/>
      <c r="BZ12" s="420"/>
      <c r="CA12" s="420"/>
      <c r="CB12" s="420"/>
      <c r="CC12" s="421"/>
      <c r="CD12" s="428" t="s">
        <v>129</v>
      </c>
      <c r="CE12" s="373"/>
      <c r="CF12" s="373"/>
      <c r="CG12" s="373"/>
      <c r="CH12" s="373"/>
      <c r="CI12" s="373"/>
      <c r="CJ12" s="373"/>
      <c r="CK12" s="373"/>
      <c r="CL12" s="373"/>
      <c r="CM12" s="373"/>
      <c r="CN12" s="373"/>
      <c r="CO12" s="373"/>
      <c r="CP12" s="373"/>
      <c r="CQ12" s="373"/>
      <c r="CR12" s="373"/>
      <c r="CS12" s="429"/>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9" t="s">
        <v>130</v>
      </c>
      <c r="N13" s="510"/>
      <c r="O13" s="510"/>
      <c r="P13" s="510"/>
      <c r="Q13" s="511"/>
      <c r="R13" s="512">
        <v>8052</v>
      </c>
      <c r="S13" s="513"/>
      <c r="T13" s="513"/>
      <c r="U13" s="513"/>
      <c r="V13" s="514"/>
      <c r="W13" s="500" t="s">
        <v>131</v>
      </c>
      <c r="X13" s="442"/>
      <c r="Y13" s="442"/>
      <c r="Z13" s="442"/>
      <c r="AA13" s="442"/>
      <c r="AB13" s="443"/>
      <c r="AC13" s="395">
        <v>318</v>
      </c>
      <c r="AD13" s="396"/>
      <c r="AE13" s="396"/>
      <c r="AF13" s="396"/>
      <c r="AG13" s="397"/>
      <c r="AH13" s="395">
        <v>359</v>
      </c>
      <c r="AI13" s="396"/>
      <c r="AJ13" s="396"/>
      <c r="AK13" s="396"/>
      <c r="AL13" s="398"/>
      <c r="AM13" s="478" t="s">
        <v>132</v>
      </c>
      <c r="AN13" s="393"/>
      <c r="AO13" s="393"/>
      <c r="AP13" s="393"/>
      <c r="AQ13" s="393"/>
      <c r="AR13" s="393"/>
      <c r="AS13" s="393"/>
      <c r="AT13" s="394"/>
      <c r="AU13" s="466" t="s">
        <v>114</v>
      </c>
      <c r="AV13" s="467"/>
      <c r="AW13" s="467"/>
      <c r="AX13" s="467"/>
      <c r="AY13" s="399" t="s">
        <v>133</v>
      </c>
      <c r="AZ13" s="400"/>
      <c r="BA13" s="400"/>
      <c r="BB13" s="400"/>
      <c r="BC13" s="400"/>
      <c r="BD13" s="400"/>
      <c r="BE13" s="400"/>
      <c r="BF13" s="400"/>
      <c r="BG13" s="400"/>
      <c r="BH13" s="400"/>
      <c r="BI13" s="400"/>
      <c r="BJ13" s="400"/>
      <c r="BK13" s="400"/>
      <c r="BL13" s="400"/>
      <c r="BM13" s="401"/>
      <c r="BN13" s="419">
        <v>-164229</v>
      </c>
      <c r="BO13" s="420"/>
      <c r="BP13" s="420"/>
      <c r="BQ13" s="420"/>
      <c r="BR13" s="420"/>
      <c r="BS13" s="420"/>
      <c r="BT13" s="420"/>
      <c r="BU13" s="421"/>
      <c r="BV13" s="419">
        <v>-285496</v>
      </c>
      <c r="BW13" s="420"/>
      <c r="BX13" s="420"/>
      <c r="BY13" s="420"/>
      <c r="BZ13" s="420"/>
      <c r="CA13" s="420"/>
      <c r="CB13" s="420"/>
      <c r="CC13" s="421"/>
      <c r="CD13" s="428" t="s">
        <v>134</v>
      </c>
      <c r="CE13" s="373"/>
      <c r="CF13" s="373"/>
      <c r="CG13" s="373"/>
      <c r="CH13" s="373"/>
      <c r="CI13" s="373"/>
      <c r="CJ13" s="373"/>
      <c r="CK13" s="373"/>
      <c r="CL13" s="373"/>
      <c r="CM13" s="373"/>
      <c r="CN13" s="373"/>
      <c r="CO13" s="373"/>
      <c r="CP13" s="373"/>
      <c r="CQ13" s="373"/>
      <c r="CR13" s="373"/>
      <c r="CS13" s="429"/>
      <c r="CT13" s="389">
        <v>9.6</v>
      </c>
      <c r="CU13" s="390"/>
      <c r="CV13" s="390"/>
      <c r="CW13" s="390"/>
      <c r="CX13" s="390"/>
      <c r="CY13" s="390"/>
      <c r="CZ13" s="390"/>
      <c r="DA13" s="391"/>
      <c r="DB13" s="389">
        <v>9.3000000000000007</v>
      </c>
      <c r="DC13" s="390"/>
      <c r="DD13" s="390"/>
      <c r="DE13" s="390"/>
      <c r="DF13" s="390"/>
      <c r="DG13" s="390"/>
      <c r="DH13" s="390"/>
      <c r="DI13" s="391"/>
    </row>
    <row r="14" spans="1:119" ht="18.75" customHeight="1" thickBot="1" x14ac:dyDescent="0.2">
      <c r="A14" s="169"/>
      <c r="B14" s="528"/>
      <c r="C14" s="529"/>
      <c r="D14" s="529"/>
      <c r="E14" s="529"/>
      <c r="F14" s="529"/>
      <c r="G14" s="529"/>
      <c r="H14" s="529"/>
      <c r="I14" s="529"/>
      <c r="J14" s="529"/>
      <c r="K14" s="530"/>
      <c r="L14" s="502" t="s">
        <v>135</v>
      </c>
      <c r="M14" s="546"/>
      <c r="N14" s="546"/>
      <c r="O14" s="546"/>
      <c r="P14" s="546"/>
      <c r="Q14" s="547"/>
      <c r="R14" s="512">
        <v>8294</v>
      </c>
      <c r="S14" s="513"/>
      <c r="T14" s="513"/>
      <c r="U14" s="513"/>
      <c r="V14" s="514"/>
      <c r="W14" s="515"/>
      <c r="X14" s="445"/>
      <c r="Y14" s="445"/>
      <c r="Z14" s="445"/>
      <c r="AA14" s="445"/>
      <c r="AB14" s="446"/>
      <c r="AC14" s="505">
        <v>8.8000000000000007</v>
      </c>
      <c r="AD14" s="506"/>
      <c r="AE14" s="506"/>
      <c r="AF14" s="506"/>
      <c r="AG14" s="507"/>
      <c r="AH14" s="505">
        <v>9.6</v>
      </c>
      <c r="AI14" s="506"/>
      <c r="AJ14" s="506"/>
      <c r="AK14" s="506"/>
      <c r="AL14" s="508"/>
      <c r="AM14" s="478"/>
      <c r="AN14" s="393"/>
      <c r="AO14" s="393"/>
      <c r="AP14" s="393"/>
      <c r="AQ14" s="393"/>
      <c r="AR14" s="393"/>
      <c r="AS14" s="393"/>
      <c r="AT14" s="394"/>
      <c r="AU14" s="466"/>
      <c r="AV14" s="467"/>
      <c r="AW14" s="467"/>
      <c r="AX14" s="467"/>
      <c r="AY14" s="399"/>
      <c r="AZ14" s="400"/>
      <c r="BA14" s="400"/>
      <c r="BB14" s="400"/>
      <c r="BC14" s="400"/>
      <c r="BD14" s="400"/>
      <c r="BE14" s="400"/>
      <c r="BF14" s="400"/>
      <c r="BG14" s="400"/>
      <c r="BH14" s="400"/>
      <c r="BI14" s="400"/>
      <c r="BJ14" s="400"/>
      <c r="BK14" s="400"/>
      <c r="BL14" s="400"/>
      <c r="BM14" s="401"/>
      <c r="BN14" s="419"/>
      <c r="BO14" s="420"/>
      <c r="BP14" s="420"/>
      <c r="BQ14" s="420"/>
      <c r="BR14" s="420"/>
      <c r="BS14" s="420"/>
      <c r="BT14" s="420"/>
      <c r="BU14" s="421"/>
      <c r="BV14" s="419"/>
      <c r="BW14" s="420"/>
      <c r="BX14" s="420"/>
      <c r="BY14" s="420"/>
      <c r="BZ14" s="420"/>
      <c r="CA14" s="420"/>
      <c r="CB14" s="420"/>
      <c r="CC14" s="421"/>
      <c r="CD14" s="425" t="s">
        <v>136</v>
      </c>
      <c r="CE14" s="426"/>
      <c r="CF14" s="426"/>
      <c r="CG14" s="426"/>
      <c r="CH14" s="426"/>
      <c r="CI14" s="426"/>
      <c r="CJ14" s="426"/>
      <c r="CK14" s="426"/>
      <c r="CL14" s="426"/>
      <c r="CM14" s="426"/>
      <c r="CN14" s="426"/>
      <c r="CO14" s="426"/>
      <c r="CP14" s="426"/>
      <c r="CQ14" s="426"/>
      <c r="CR14" s="426"/>
      <c r="CS14" s="427"/>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9" t="s">
        <v>130</v>
      </c>
      <c r="N15" s="510"/>
      <c r="O15" s="510"/>
      <c r="P15" s="510"/>
      <c r="Q15" s="511"/>
      <c r="R15" s="512">
        <v>8272</v>
      </c>
      <c r="S15" s="513"/>
      <c r="T15" s="513"/>
      <c r="U15" s="513"/>
      <c r="V15" s="514"/>
      <c r="W15" s="500" t="s">
        <v>137</v>
      </c>
      <c r="X15" s="442"/>
      <c r="Y15" s="442"/>
      <c r="Z15" s="442"/>
      <c r="AA15" s="442"/>
      <c r="AB15" s="443"/>
      <c r="AC15" s="395">
        <v>491</v>
      </c>
      <c r="AD15" s="396"/>
      <c r="AE15" s="396"/>
      <c r="AF15" s="396"/>
      <c r="AG15" s="397"/>
      <c r="AH15" s="395">
        <v>520</v>
      </c>
      <c r="AI15" s="396"/>
      <c r="AJ15" s="396"/>
      <c r="AK15" s="396"/>
      <c r="AL15" s="398"/>
      <c r="AM15" s="478"/>
      <c r="AN15" s="393"/>
      <c r="AO15" s="393"/>
      <c r="AP15" s="393"/>
      <c r="AQ15" s="393"/>
      <c r="AR15" s="393"/>
      <c r="AS15" s="393"/>
      <c r="AT15" s="394"/>
      <c r="AU15" s="466"/>
      <c r="AV15" s="467"/>
      <c r="AW15" s="467"/>
      <c r="AX15" s="467"/>
      <c r="AY15" s="411" t="s">
        <v>138</v>
      </c>
      <c r="AZ15" s="412"/>
      <c r="BA15" s="412"/>
      <c r="BB15" s="412"/>
      <c r="BC15" s="412"/>
      <c r="BD15" s="412"/>
      <c r="BE15" s="412"/>
      <c r="BF15" s="412"/>
      <c r="BG15" s="412"/>
      <c r="BH15" s="412"/>
      <c r="BI15" s="412"/>
      <c r="BJ15" s="412"/>
      <c r="BK15" s="412"/>
      <c r="BL15" s="412"/>
      <c r="BM15" s="413"/>
      <c r="BN15" s="414">
        <v>850633</v>
      </c>
      <c r="BO15" s="415"/>
      <c r="BP15" s="415"/>
      <c r="BQ15" s="415"/>
      <c r="BR15" s="415"/>
      <c r="BS15" s="415"/>
      <c r="BT15" s="415"/>
      <c r="BU15" s="416"/>
      <c r="BV15" s="414">
        <v>860075</v>
      </c>
      <c r="BW15" s="415"/>
      <c r="BX15" s="415"/>
      <c r="BY15" s="415"/>
      <c r="BZ15" s="415"/>
      <c r="CA15" s="415"/>
      <c r="CB15" s="415"/>
      <c r="CC15" s="416"/>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502" t="s">
        <v>140</v>
      </c>
      <c r="M16" s="503"/>
      <c r="N16" s="503"/>
      <c r="O16" s="503"/>
      <c r="P16" s="503"/>
      <c r="Q16" s="504"/>
      <c r="R16" s="497" t="s">
        <v>141</v>
      </c>
      <c r="S16" s="498"/>
      <c r="T16" s="498"/>
      <c r="U16" s="498"/>
      <c r="V16" s="499"/>
      <c r="W16" s="515"/>
      <c r="X16" s="445"/>
      <c r="Y16" s="445"/>
      <c r="Z16" s="445"/>
      <c r="AA16" s="445"/>
      <c r="AB16" s="446"/>
      <c r="AC16" s="505">
        <v>13.6</v>
      </c>
      <c r="AD16" s="506"/>
      <c r="AE16" s="506"/>
      <c r="AF16" s="506"/>
      <c r="AG16" s="507"/>
      <c r="AH16" s="505">
        <v>13.9</v>
      </c>
      <c r="AI16" s="506"/>
      <c r="AJ16" s="506"/>
      <c r="AK16" s="506"/>
      <c r="AL16" s="508"/>
      <c r="AM16" s="478"/>
      <c r="AN16" s="393"/>
      <c r="AO16" s="393"/>
      <c r="AP16" s="393"/>
      <c r="AQ16" s="393"/>
      <c r="AR16" s="393"/>
      <c r="AS16" s="393"/>
      <c r="AT16" s="394"/>
      <c r="AU16" s="466"/>
      <c r="AV16" s="467"/>
      <c r="AW16" s="467"/>
      <c r="AX16" s="467"/>
      <c r="AY16" s="399" t="s">
        <v>142</v>
      </c>
      <c r="AZ16" s="400"/>
      <c r="BA16" s="400"/>
      <c r="BB16" s="400"/>
      <c r="BC16" s="400"/>
      <c r="BD16" s="400"/>
      <c r="BE16" s="400"/>
      <c r="BF16" s="400"/>
      <c r="BG16" s="400"/>
      <c r="BH16" s="400"/>
      <c r="BI16" s="400"/>
      <c r="BJ16" s="400"/>
      <c r="BK16" s="400"/>
      <c r="BL16" s="400"/>
      <c r="BM16" s="401"/>
      <c r="BN16" s="419">
        <v>5540175</v>
      </c>
      <c r="BO16" s="420"/>
      <c r="BP16" s="420"/>
      <c r="BQ16" s="420"/>
      <c r="BR16" s="420"/>
      <c r="BS16" s="420"/>
      <c r="BT16" s="420"/>
      <c r="BU16" s="421"/>
      <c r="BV16" s="419">
        <v>5349039</v>
      </c>
      <c r="BW16" s="420"/>
      <c r="BX16" s="420"/>
      <c r="BY16" s="420"/>
      <c r="BZ16" s="420"/>
      <c r="CA16" s="420"/>
      <c r="CB16" s="420"/>
      <c r="CC16" s="421"/>
      <c r="CD16" s="182"/>
      <c r="CE16" s="417"/>
      <c r="CF16" s="417"/>
      <c r="CG16" s="417"/>
      <c r="CH16" s="417"/>
      <c r="CI16" s="417"/>
      <c r="CJ16" s="417"/>
      <c r="CK16" s="417"/>
      <c r="CL16" s="417"/>
      <c r="CM16" s="417"/>
      <c r="CN16" s="417"/>
      <c r="CO16" s="417"/>
      <c r="CP16" s="417"/>
      <c r="CQ16" s="417"/>
      <c r="CR16" s="417"/>
      <c r="CS16" s="418"/>
      <c r="CT16" s="389"/>
      <c r="CU16" s="390"/>
      <c r="CV16" s="390"/>
      <c r="CW16" s="390"/>
      <c r="CX16" s="390"/>
      <c r="CY16" s="390"/>
      <c r="CZ16" s="390"/>
      <c r="DA16" s="391"/>
      <c r="DB16" s="389"/>
      <c r="DC16" s="390"/>
      <c r="DD16" s="390"/>
      <c r="DE16" s="390"/>
      <c r="DF16" s="390"/>
      <c r="DG16" s="390"/>
      <c r="DH16" s="390"/>
      <c r="DI16" s="391"/>
    </row>
    <row r="17" spans="1:113" ht="18.75" customHeight="1" thickBot="1" x14ac:dyDescent="0.2">
      <c r="A17" s="169"/>
      <c r="B17" s="531"/>
      <c r="C17" s="532"/>
      <c r="D17" s="532"/>
      <c r="E17" s="532"/>
      <c r="F17" s="532"/>
      <c r="G17" s="532"/>
      <c r="H17" s="532"/>
      <c r="I17" s="532"/>
      <c r="J17" s="532"/>
      <c r="K17" s="533"/>
      <c r="L17" s="183"/>
      <c r="M17" s="494" t="s">
        <v>143</v>
      </c>
      <c r="N17" s="495"/>
      <c r="O17" s="495"/>
      <c r="P17" s="495"/>
      <c r="Q17" s="496"/>
      <c r="R17" s="497" t="s">
        <v>144</v>
      </c>
      <c r="S17" s="498"/>
      <c r="T17" s="498"/>
      <c r="U17" s="498"/>
      <c r="V17" s="499"/>
      <c r="W17" s="500" t="s">
        <v>145</v>
      </c>
      <c r="X17" s="442"/>
      <c r="Y17" s="442"/>
      <c r="Z17" s="442"/>
      <c r="AA17" s="442"/>
      <c r="AB17" s="443"/>
      <c r="AC17" s="395">
        <v>2797</v>
      </c>
      <c r="AD17" s="396"/>
      <c r="AE17" s="396"/>
      <c r="AF17" s="396"/>
      <c r="AG17" s="397"/>
      <c r="AH17" s="395">
        <v>2849</v>
      </c>
      <c r="AI17" s="396"/>
      <c r="AJ17" s="396"/>
      <c r="AK17" s="396"/>
      <c r="AL17" s="398"/>
      <c r="AM17" s="478"/>
      <c r="AN17" s="393"/>
      <c r="AO17" s="393"/>
      <c r="AP17" s="393"/>
      <c r="AQ17" s="393"/>
      <c r="AR17" s="393"/>
      <c r="AS17" s="393"/>
      <c r="AT17" s="394"/>
      <c r="AU17" s="466"/>
      <c r="AV17" s="467"/>
      <c r="AW17" s="467"/>
      <c r="AX17" s="467"/>
      <c r="AY17" s="399" t="s">
        <v>146</v>
      </c>
      <c r="AZ17" s="400"/>
      <c r="BA17" s="400"/>
      <c r="BB17" s="400"/>
      <c r="BC17" s="400"/>
      <c r="BD17" s="400"/>
      <c r="BE17" s="400"/>
      <c r="BF17" s="400"/>
      <c r="BG17" s="400"/>
      <c r="BH17" s="400"/>
      <c r="BI17" s="400"/>
      <c r="BJ17" s="400"/>
      <c r="BK17" s="400"/>
      <c r="BL17" s="400"/>
      <c r="BM17" s="401"/>
      <c r="BN17" s="419">
        <v>1056180</v>
      </c>
      <c r="BO17" s="420"/>
      <c r="BP17" s="420"/>
      <c r="BQ17" s="420"/>
      <c r="BR17" s="420"/>
      <c r="BS17" s="420"/>
      <c r="BT17" s="420"/>
      <c r="BU17" s="421"/>
      <c r="BV17" s="419">
        <v>1066981</v>
      </c>
      <c r="BW17" s="420"/>
      <c r="BX17" s="420"/>
      <c r="BY17" s="420"/>
      <c r="BZ17" s="420"/>
      <c r="CA17" s="420"/>
      <c r="CB17" s="420"/>
      <c r="CC17" s="421"/>
      <c r="CD17" s="182"/>
      <c r="CE17" s="417"/>
      <c r="CF17" s="417"/>
      <c r="CG17" s="417"/>
      <c r="CH17" s="417"/>
      <c r="CI17" s="417"/>
      <c r="CJ17" s="417"/>
      <c r="CK17" s="417"/>
      <c r="CL17" s="417"/>
      <c r="CM17" s="417"/>
      <c r="CN17" s="417"/>
      <c r="CO17" s="417"/>
      <c r="CP17" s="417"/>
      <c r="CQ17" s="417"/>
      <c r="CR17" s="417"/>
      <c r="CS17" s="418"/>
      <c r="CT17" s="389"/>
      <c r="CU17" s="390"/>
      <c r="CV17" s="390"/>
      <c r="CW17" s="390"/>
      <c r="CX17" s="390"/>
      <c r="CY17" s="390"/>
      <c r="CZ17" s="390"/>
      <c r="DA17" s="391"/>
      <c r="DB17" s="389"/>
      <c r="DC17" s="390"/>
      <c r="DD17" s="390"/>
      <c r="DE17" s="390"/>
      <c r="DF17" s="390"/>
      <c r="DG17" s="390"/>
      <c r="DH17" s="390"/>
      <c r="DI17" s="391"/>
    </row>
    <row r="18" spans="1:113" ht="18.75" customHeight="1" thickBot="1" x14ac:dyDescent="0.2">
      <c r="A18" s="169"/>
      <c r="B18" s="471" t="s">
        <v>147</v>
      </c>
      <c r="C18" s="472"/>
      <c r="D18" s="472"/>
      <c r="E18" s="473"/>
      <c r="F18" s="473"/>
      <c r="G18" s="473"/>
      <c r="H18" s="473"/>
      <c r="I18" s="473"/>
      <c r="J18" s="473"/>
      <c r="K18" s="473"/>
      <c r="L18" s="474">
        <v>239.65</v>
      </c>
      <c r="M18" s="474"/>
      <c r="N18" s="474"/>
      <c r="O18" s="474"/>
      <c r="P18" s="474"/>
      <c r="Q18" s="474"/>
      <c r="R18" s="475"/>
      <c r="S18" s="475"/>
      <c r="T18" s="475"/>
      <c r="U18" s="475"/>
      <c r="V18" s="476"/>
      <c r="W18" s="490"/>
      <c r="X18" s="491"/>
      <c r="Y18" s="491"/>
      <c r="Z18" s="491"/>
      <c r="AA18" s="491"/>
      <c r="AB18" s="501"/>
      <c r="AC18" s="383">
        <v>77.599999999999994</v>
      </c>
      <c r="AD18" s="384"/>
      <c r="AE18" s="384"/>
      <c r="AF18" s="384"/>
      <c r="AG18" s="477"/>
      <c r="AH18" s="383">
        <v>76.400000000000006</v>
      </c>
      <c r="AI18" s="384"/>
      <c r="AJ18" s="384"/>
      <c r="AK18" s="384"/>
      <c r="AL18" s="385"/>
      <c r="AM18" s="478"/>
      <c r="AN18" s="393"/>
      <c r="AO18" s="393"/>
      <c r="AP18" s="393"/>
      <c r="AQ18" s="393"/>
      <c r="AR18" s="393"/>
      <c r="AS18" s="393"/>
      <c r="AT18" s="394"/>
      <c r="AU18" s="466"/>
      <c r="AV18" s="467"/>
      <c r="AW18" s="467"/>
      <c r="AX18" s="467"/>
      <c r="AY18" s="399" t="s">
        <v>148</v>
      </c>
      <c r="AZ18" s="400"/>
      <c r="BA18" s="400"/>
      <c r="BB18" s="400"/>
      <c r="BC18" s="400"/>
      <c r="BD18" s="400"/>
      <c r="BE18" s="400"/>
      <c r="BF18" s="400"/>
      <c r="BG18" s="400"/>
      <c r="BH18" s="400"/>
      <c r="BI18" s="400"/>
      <c r="BJ18" s="400"/>
      <c r="BK18" s="400"/>
      <c r="BL18" s="400"/>
      <c r="BM18" s="401"/>
      <c r="BN18" s="419">
        <v>5431518</v>
      </c>
      <c r="BO18" s="420"/>
      <c r="BP18" s="420"/>
      <c r="BQ18" s="420"/>
      <c r="BR18" s="420"/>
      <c r="BS18" s="420"/>
      <c r="BT18" s="420"/>
      <c r="BU18" s="421"/>
      <c r="BV18" s="419">
        <v>5219369</v>
      </c>
      <c r="BW18" s="420"/>
      <c r="BX18" s="420"/>
      <c r="BY18" s="420"/>
      <c r="BZ18" s="420"/>
      <c r="CA18" s="420"/>
      <c r="CB18" s="420"/>
      <c r="CC18" s="421"/>
      <c r="CD18" s="182"/>
      <c r="CE18" s="417"/>
      <c r="CF18" s="417"/>
      <c r="CG18" s="417"/>
      <c r="CH18" s="417"/>
      <c r="CI18" s="417"/>
      <c r="CJ18" s="417"/>
      <c r="CK18" s="417"/>
      <c r="CL18" s="417"/>
      <c r="CM18" s="417"/>
      <c r="CN18" s="417"/>
      <c r="CO18" s="417"/>
      <c r="CP18" s="417"/>
      <c r="CQ18" s="417"/>
      <c r="CR18" s="417"/>
      <c r="CS18" s="418"/>
      <c r="CT18" s="389"/>
      <c r="CU18" s="390"/>
      <c r="CV18" s="390"/>
      <c r="CW18" s="390"/>
      <c r="CX18" s="390"/>
      <c r="CY18" s="390"/>
      <c r="CZ18" s="390"/>
      <c r="DA18" s="391"/>
      <c r="DB18" s="389"/>
      <c r="DC18" s="390"/>
      <c r="DD18" s="390"/>
      <c r="DE18" s="390"/>
      <c r="DF18" s="390"/>
      <c r="DG18" s="390"/>
      <c r="DH18" s="390"/>
      <c r="DI18" s="391"/>
    </row>
    <row r="19" spans="1:113" ht="18.75" customHeight="1" thickBot="1" x14ac:dyDescent="0.2">
      <c r="A19" s="169"/>
      <c r="B19" s="471" t="s">
        <v>149</v>
      </c>
      <c r="C19" s="472"/>
      <c r="D19" s="472"/>
      <c r="E19" s="473"/>
      <c r="F19" s="473"/>
      <c r="G19" s="473"/>
      <c r="H19" s="473"/>
      <c r="I19" s="473"/>
      <c r="J19" s="473"/>
      <c r="K19" s="473"/>
      <c r="L19" s="479">
        <v>36</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493"/>
      <c r="AM19" s="478"/>
      <c r="AN19" s="393"/>
      <c r="AO19" s="393"/>
      <c r="AP19" s="393"/>
      <c r="AQ19" s="393"/>
      <c r="AR19" s="393"/>
      <c r="AS19" s="393"/>
      <c r="AT19" s="394"/>
      <c r="AU19" s="466"/>
      <c r="AV19" s="467"/>
      <c r="AW19" s="467"/>
      <c r="AX19" s="467"/>
      <c r="AY19" s="399" t="s">
        <v>150</v>
      </c>
      <c r="AZ19" s="400"/>
      <c r="BA19" s="400"/>
      <c r="BB19" s="400"/>
      <c r="BC19" s="400"/>
      <c r="BD19" s="400"/>
      <c r="BE19" s="400"/>
      <c r="BF19" s="400"/>
      <c r="BG19" s="400"/>
      <c r="BH19" s="400"/>
      <c r="BI19" s="400"/>
      <c r="BJ19" s="400"/>
      <c r="BK19" s="400"/>
      <c r="BL19" s="400"/>
      <c r="BM19" s="401"/>
      <c r="BN19" s="419">
        <v>7962198</v>
      </c>
      <c r="BO19" s="420"/>
      <c r="BP19" s="420"/>
      <c r="BQ19" s="420"/>
      <c r="BR19" s="420"/>
      <c r="BS19" s="420"/>
      <c r="BT19" s="420"/>
      <c r="BU19" s="421"/>
      <c r="BV19" s="419">
        <v>7894916</v>
      </c>
      <c r="BW19" s="420"/>
      <c r="BX19" s="420"/>
      <c r="BY19" s="420"/>
      <c r="BZ19" s="420"/>
      <c r="CA19" s="420"/>
      <c r="CB19" s="420"/>
      <c r="CC19" s="421"/>
      <c r="CD19" s="182"/>
      <c r="CE19" s="417"/>
      <c r="CF19" s="417"/>
      <c r="CG19" s="417"/>
      <c r="CH19" s="417"/>
      <c r="CI19" s="417"/>
      <c r="CJ19" s="417"/>
      <c r="CK19" s="417"/>
      <c r="CL19" s="417"/>
      <c r="CM19" s="417"/>
      <c r="CN19" s="417"/>
      <c r="CO19" s="417"/>
      <c r="CP19" s="417"/>
      <c r="CQ19" s="417"/>
      <c r="CR19" s="417"/>
      <c r="CS19" s="418"/>
      <c r="CT19" s="389"/>
      <c r="CU19" s="390"/>
      <c r="CV19" s="390"/>
      <c r="CW19" s="390"/>
      <c r="CX19" s="390"/>
      <c r="CY19" s="390"/>
      <c r="CZ19" s="390"/>
      <c r="DA19" s="391"/>
      <c r="DB19" s="389"/>
      <c r="DC19" s="390"/>
      <c r="DD19" s="390"/>
      <c r="DE19" s="390"/>
      <c r="DF19" s="390"/>
      <c r="DG19" s="390"/>
      <c r="DH19" s="390"/>
      <c r="DI19" s="391"/>
    </row>
    <row r="20" spans="1:113" ht="18.75" customHeight="1" thickBot="1" x14ac:dyDescent="0.2">
      <c r="A20" s="169"/>
      <c r="B20" s="471" t="s">
        <v>151</v>
      </c>
      <c r="C20" s="472"/>
      <c r="D20" s="472"/>
      <c r="E20" s="473"/>
      <c r="F20" s="473"/>
      <c r="G20" s="473"/>
      <c r="H20" s="473"/>
      <c r="I20" s="473"/>
      <c r="J20" s="473"/>
      <c r="K20" s="473"/>
      <c r="L20" s="479">
        <v>4270</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75"/>
      <c r="AO20" s="375"/>
      <c r="AP20" s="375"/>
      <c r="AQ20" s="375"/>
      <c r="AR20" s="375"/>
      <c r="AS20" s="375"/>
      <c r="AT20" s="376"/>
      <c r="AU20" s="485"/>
      <c r="AV20" s="486"/>
      <c r="AW20" s="486"/>
      <c r="AX20" s="487"/>
      <c r="AY20" s="399"/>
      <c r="AZ20" s="400"/>
      <c r="BA20" s="400"/>
      <c r="BB20" s="400"/>
      <c r="BC20" s="400"/>
      <c r="BD20" s="400"/>
      <c r="BE20" s="400"/>
      <c r="BF20" s="400"/>
      <c r="BG20" s="400"/>
      <c r="BH20" s="400"/>
      <c r="BI20" s="400"/>
      <c r="BJ20" s="400"/>
      <c r="BK20" s="400"/>
      <c r="BL20" s="400"/>
      <c r="BM20" s="401"/>
      <c r="BN20" s="419"/>
      <c r="BO20" s="420"/>
      <c r="BP20" s="420"/>
      <c r="BQ20" s="420"/>
      <c r="BR20" s="420"/>
      <c r="BS20" s="420"/>
      <c r="BT20" s="420"/>
      <c r="BU20" s="421"/>
      <c r="BV20" s="419"/>
      <c r="BW20" s="420"/>
      <c r="BX20" s="420"/>
      <c r="BY20" s="420"/>
      <c r="BZ20" s="420"/>
      <c r="CA20" s="420"/>
      <c r="CB20" s="420"/>
      <c r="CC20" s="421"/>
      <c r="CD20" s="182"/>
      <c r="CE20" s="417"/>
      <c r="CF20" s="417"/>
      <c r="CG20" s="417"/>
      <c r="CH20" s="417"/>
      <c r="CI20" s="417"/>
      <c r="CJ20" s="417"/>
      <c r="CK20" s="417"/>
      <c r="CL20" s="417"/>
      <c r="CM20" s="417"/>
      <c r="CN20" s="417"/>
      <c r="CO20" s="417"/>
      <c r="CP20" s="417"/>
      <c r="CQ20" s="417"/>
      <c r="CR20" s="417"/>
      <c r="CS20" s="418"/>
      <c r="CT20" s="389"/>
      <c r="CU20" s="390"/>
      <c r="CV20" s="390"/>
      <c r="CW20" s="390"/>
      <c r="CX20" s="390"/>
      <c r="CY20" s="390"/>
      <c r="CZ20" s="390"/>
      <c r="DA20" s="391"/>
      <c r="DB20" s="389"/>
      <c r="DC20" s="390"/>
      <c r="DD20" s="390"/>
      <c r="DE20" s="390"/>
      <c r="DF20" s="390"/>
      <c r="DG20" s="390"/>
      <c r="DH20" s="390"/>
      <c r="DI20" s="391"/>
    </row>
    <row r="21" spans="1:113" ht="18.75" customHeight="1" thickBot="1" x14ac:dyDescent="0.2">
      <c r="A21" s="169"/>
      <c r="B21" s="468" t="s">
        <v>152</v>
      </c>
      <c r="C21" s="469"/>
      <c r="D21" s="469"/>
      <c r="E21" s="469"/>
      <c r="F21" s="469"/>
      <c r="G21" s="469"/>
      <c r="H21" s="469"/>
      <c r="I21" s="469"/>
      <c r="J21" s="469"/>
      <c r="K21" s="469"/>
      <c r="L21" s="469"/>
      <c r="M21" s="469"/>
      <c r="N21" s="469"/>
      <c r="O21" s="469"/>
      <c r="P21" s="469"/>
      <c r="Q21" s="469"/>
      <c r="R21" s="469"/>
      <c r="S21" s="469"/>
      <c r="T21" s="469"/>
      <c r="U21" s="469"/>
      <c r="V21" s="469"/>
      <c r="W21" s="469"/>
      <c r="X21" s="469"/>
      <c r="Y21" s="469"/>
      <c r="Z21" s="469"/>
      <c r="AA21" s="469"/>
      <c r="AB21" s="469"/>
      <c r="AC21" s="469"/>
      <c r="AD21" s="469"/>
      <c r="AE21" s="469"/>
      <c r="AF21" s="469"/>
      <c r="AG21" s="469"/>
      <c r="AH21" s="469"/>
      <c r="AI21" s="469"/>
      <c r="AJ21" s="469"/>
      <c r="AK21" s="469"/>
      <c r="AL21" s="469"/>
      <c r="AM21" s="469"/>
      <c r="AN21" s="469"/>
      <c r="AO21" s="469"/>
      <c r="AP21" s="469"/>
      <c r="AQ21" s="469"/>
      <c r="AR21" s="469"/>
      <c r="AS21" s="469"/>
      <c r="AT21" s="469"/>
      <c r="AU21" s="469"/>
      <c r="AV21" s="469"/>
      <c r="AW21" s="469"/>
      <c r="AX21" s="470"/>
      <c r="AY21" s="386"/>
      <c r="AZ21" s="387"/>
      <c r="BA21" s="387"/>
      <c r="BB21" s="387"/>
      <c r="BC21" s="387"/>
      <c r="BD21" s="387"/>
      <c r="BE21" s="387"/>
      <c r="BF21" s="387"/>
      <c r="BG21" s="387"/>
      <c r="BH21" s="387"/>
      <c r="BI21" s="387"/>
      <c r="BJ21" s="387"/>
      <c r="BK21" s="387"/>
      <c r="BL21" s="387"/>
      <c r="BM21" s="388"/>
      <c r="BN21" s="422"/>
      <c r="BO21" s="423"/>
      <c r="BP21" s="423"/>
      <c r="BQ21" s="423"/>
      <c r="BR21" s="423"/>
      <c r="BS21" s="423"/>
      <c r="BT21" s="423"/>
      <c r="BU21" s="424"/>
      <c r="BV21" s="422"/>
      <c r="BW21" s="423"/>
      <c r="BX21" s="423"/>
      <c r="BY21" s="423"/>
      <c r="BZ21" s="423"/>
      <c r="CA21" s="423"/>
      <c r="CB21" s="423"/>
      <c r="CC21" s="424"/>
      <c r="CD21" s="182"/>
      <c r="CE21" s="417"/>
      <c r="CF21" s="417"/>
      <c r="CG21" s="417"/>
      <c r="CH21" s="417"/>
      <c r="CI21" s="417"/>
      <c r="CJ21" s="417"/>
      <c r="CK21" s="417"/>
      <c r="CL21" s="417"/>
      <c r="CM21" s="417"/>
      <c r="CN21" s="417"/>
      <c r="CO21" s="417"/>
      <c r="CP21" s="417"/>
      <c r="CQ21" s="417"/>
      <c r="CR21" s="417"/>
      <c r="CS21" s="418"/>
      <c r="CT21" s="389"/>
      <c r="CU21" s="390"/>
      <c r="CV21" s="390"/>
      <c r="CW21" s="390"/>
      <c r="CX21" s="390"/>
      <c r="CY21" s="390"/>
      <c r="CZ21" s="390"/>
      <c r="DA21" s="391"/>
      <c r="DB21" s="389"/>
      <c r="DC21" s="390"/>
      <c r="DD21" s="390"/>
      <c r="DE21" s="390"/>
      <c r="DF21" s="390"/>
      <c r="DG21" s="390"/>
      <c r="DH21" s="390"/>
      <c r="DI21" s="391"/>
    </row>
    <row r="22" spans="1:113" ht="18.75" customHeight="1" x14ac:dyDescent="0.15">
      <c r="A22" s="169"/>
      <c r="B22" s="432" t="s">
        <v>153</v>
      </c>
      <c r="C22" s="433"/>
      <c r="D22" s="434"/>
      <c r="E22" s="441" t="s">
        <v>1</v>
      </c>
      <c r="F22" s="442"/>
      <c r="G22" s="442"/>
      <c r="H22" s="442"/>
      <c r="I22" s="442"/>
      <c r="J22" s="442"/>
      <c r="K22" s="443"/>
      <c r="L22" s="441" t="s">
        <v>154</v>
      </c>
      <c r="M22" s="442"/>
      <c r="N22" s="442"/>
      <c r="O22" s="442"/>
      <c r="P22" s="443"/>
      <c r="Q22" s="447" t="s">
        <v>155</v>
      </c>
      <c r="R22" s="448"/>
      <c r="S22" s="448"/>
      <c r="T22" s="448"/>
      <c r="U22" s="448"/>
      <c r="V22" s="449"/>
      <c r="W22" s="453" t="s">
        <v>156</v>
      </c>
      <c r="X22" s="433"/>
      <c r="Y22" s="434"/>
      <c r="Z22" s="441" t="s">
        <v>1</v>
      </c>
      <c r="AA22" s="442"/>
      <c r="AB22" s="442"/>
      <c r="AC22" s="442"/>
      <c r="AD22" s="442"/>
      <c r="AE22" s="442"/>
      <c r="AF22" s="442"/>
      <c r="AG22" s="443"/>
      <c r="AH22" s="458" t="s">
        <v>157</v>
      </c>
      <c r="AI22" s="442"/>
      <c r="AJ22" s="442"/>
      <c r="AK22" s="442"/>
      <c r="AL22" s="443"/>
      <c r="AM22" s="458" t="s">
        <v>158</v>
      </c>
      <c r="AN22" s="459"/>
      <c r="AO22" s="459"/>
      <c r="AP22" s="459"/>
      <c r="AQ22" s="459"/>
      <c r="AR22" s="460"/>
      <c r="AS22" s="447" t="s">
        <v>155</v>
      </c>
      <c r="AT22" s="448"/>
      <c r="AU22" s="448"/>
      <c r="AV22" s="448"/>
      <c r="AW22" s="448"/>
      <c r="AX22" s="464"/>
      <c r="AY22" s="411" t="s">
        <v>159</v>
      </c>
      <c r="AZ22" s="412"/>
      <c r="BA22" s="412"/>
      <c r="BB22" s="412"/>
      <c r="BC22" s="412"/>
      <c r="BD22" s="412"/>
      <c r="BE22" s="412"/>
      <c r="BF22" s="412"/>
      <c r="BG22" s="412"/>
      <c r="BH22" s="412"/>
      <c r="BI22" s="412"/>
      <c r="BJ22" s="412"/>
      <c r="BK22" s="412"/>
      <c r="BL22" s="412"/>
      <c r="BM22" s="413"/>
      <c r="BN22" s="414">
        <v>7736556</v>
      </c>
      <c r="BO22" s="415"/>
      <c r="BP22" s="415"/>
      <c r="BQ22" s="415"/>
      <c r="BR22" s="415"/>
      <c r="BS22" s="415"/>
      <c r="BT22" s="415"/>
      <c r="BU22" s="416"/>
      <c r="BV22" s="414">
        <v>8177404</v>
      </c>
      <c r="BW22" s="415"/>
      <c r="BX22" s="415"/>
      <c r="BY22" s="415"/>
      <c r="BZ22" s="415"/>
      <c r="CA22" s="415"/>
      <c r="CB22" s="415"/>
      <c r="CC22" s="416"/>
      <c r="CD22" s="182"/>
      <c r="CE22" s="417"/>
      <c r="CF22" s="417"/>
      <c r="CG22" s="417"/>
      <c r="CH22" s="417"/>
      <c r="CI22" s="417"/>
      <c r="CJ22" s="417"/>
      <c r="CK22" s="417"/>
      <c r="CL22" s="417"/>
      <c r="CM22" s="417"/>
      <c r="CN22" s="417"/>
      <c r="CO22" s="417"/>
      <c r="CP22" s="417"/>
      <c r="CQ22" s="417"/>
      <c r="CR22" s="417"/>
      <c r="CS22" s="418"/>
      <c r="CT22" s="389"/>
      <c r="CU22" s="390"/>
      <c r="CV22" s="390"/>
      <c r="CW22" s="390"/>
      <c r="CX22" s="390"/>
      <c r="CY22" s="390"/>
      <c r="CZ22" s="390"/>
      <c r="DA22" s="391"/>
      <c r="DB22" s="389"/>
      <c r="DC22" s="390"/>
      <c r="DD22" s="390"/>
      <c r="DE22" s="390"/>
      <c r="DF22" s="390"/>
      <c r="DG22" s="390"/>
      <c r="DH22" s="390"/>
      <c r="DI22" s="391"/>
    </row>
    <row r="23" spans="1:113" ht="18.75" customHeight="1" x14ac:dyDescent="0.15">
      <c r="A23" s="169"/>
      <c r="B23" s="435"/>
      <c r="C23" s="436"/>
      <c r="D23" s="437"/>
      <c r="E23" s="444"/>
      <c r="F23" s="445"/>
      <c r="G23" s="445"/>
      <c r="H23" s="445"/>
      <c r="I23" s="445"/>
      <c r="J23" s="445"/>
      <c r="K23" s="446"/>
      <c r="L23" s="444"/>
      <c r="M23" s="445"/>
      <c r="N23" s="445"/>
      <c r="O23" s="445"/>
      <c r="P23" s="446"/>
      <c r="Q23" s="450"/>
      <c r="R23" s="451"/>
      <c r="S23" s="451"/>
      <c r="T23" s="451"/>
      <c r="U23" s="451"/>
      <c r="V23" s="452"/>
      <c r="W23" s="454"/>
      <c r="X23" s="436"/>
      <c r="Y23" s="437"/>
      <c r="Z23" s="444"/>
      <c r="AA23" s="445"/>
      <c r="AB23" s="445"/>
      <c r="AC23" s="445"/>
      <c r="AD23" s="445"/>
      <c r="AE23" s="445"/>
      <c r="AF23" s="445"/>
      <c r="AG23" s="446"/>
      <c r="AH23" s="444"/>
      <c r="AI23" s="445"/>
      <c r="AJ23" s="445"/>
      <c r="AK23" s="445"/>
      <c r="AL23" s="446"/>
      <c r="AM23" s="461"/>
      <c r="AN23" s="462"/>
      <c r="AO23" s="462"/>
      <c r="AP23" s="462"/>
      <c r="AQ23" s="462"/>
      <c r="AR23" s="463"/>
      <c r="AS23" s="450"/>
      <c r="AT23" s="451"/>
      <c r="AU23" s="451"/>
      <c r="AV23" s="451"/>
      <c r="AW23" s="451"/>
      <c r="AX23" s="465"/>
      <c r="AY23" s="399" t="s">
        <v>160</v>
      </c>
      <c r="AZ23" s="400"/>
      <c r="BA23" s="400"/>
      <c r="BB23" s="400"/>
      <c r="BC23" s="400"/>
      <c r="BD23" s="400"/>
      <c r="BE23" s="400"/>
      <c r="BF23" s="400"/>
      <c r="BG23" s="400"/>
      <c r="BH23" s="400"/>
      <c r="BI23" s="400"/>
      <c r="BJ23" s="400"/>
      <c r="BK23" s="400"/>
      <c r="BL23" s="400"/>
      <c r="BM23" s="401"/>
      <c r="BN23" s="419">
        <v>7615626</v>
      </c>
      <c r="BO23" s="420"/>
      <c r="BP23" s="420"/>
      <c r="BQ23" s="420"/>
      <c r="BR23" s="420"/>
      <c r="BS23" s="420"/>
      <c r="BT23" s="420"/>
      <c r="BU23" s="421"/>
      <c r="BV23" s="419">
        <v>8082214</v>
      </c>
      <c r="BW23" s="420"/>
      <c r="BX23" s="420"/>
      <c r="BY23" s="420"/>
      <c r="BZ23" s="420"/>
      <c r="CA23" s="420"/>
      <c r="CB23" s="420"/>
      <c r="CC23" s="421"/>
      <c r="CD23" s="182"/>
      <c r="CE23" s="417"/>
      <c r="CF23" s="417"/>
      <c r="CG23" s="417"/>
      <c r="CH23" s="417"/>
      <c r="CI23" s="417"/>
      <c r="CJ23" s="417"/>
      <c r="CK23" s="417"/>
      <c r="CL23" s="417"/>
      <c r="CM23" s="417"/>
      <c r="CN23" s="417"/>
      <c r="CO23" s="417"/>
      <c r="CP23" s="417"/>
      <c r="CQ23" s="417"/>
      <c r="CR23" s="417"/>
      <c r="CS23" s="418"/>
      <c r="CT23" s="389"/>
      <c r="CU23" s="390"/>
      <c r="CV23" s="390"/>
      <c r="CW23" s="390"/>
      <c r="CX23" s="390"/>
      <c r="CY23" s="390"/>
      <c r="CZ23" s="390"/>
      <c r="DA23" s="391"/>
      <c r="DB23" s="389"/>
      <c r="DC23" s="390"/>
      <c r="DD23" s="390"/>
      <c r="DE23" s="390"/>
      <c r="DF23" s="390"/>
      <c r="DG23" s="390"/>
      <c r="DH23" s="390"/>
      <c r="DI23" s="391"/>
    </row>
    <row r="24" spans="1:113" ht="18.75" customHeight="1" thickBot="1" x14ac:dyDescent="0.2">
      <c r="A24" s="169"/>
      <c r="B24" s="435"/>
      <c r="C24" s="436"/>
      <c r="D24" s="437"/>
      <c r="E24" s="392" t="s">
        <v>161</v>
      </c>
      <c r="F24" s="393"/>
      <c r="G24" s="393"/>
      <c r="H24" s="393"/>
      <c r="I24" s="393"/>
      <c r="J24" s="393"/>
      <c r="K24" s="394"/>
      <c r="L24" s="395">
        <v>1</v>
      </c>
      <c r="M24" s="396"/>
      <c r="N24" s="396"/>
      <c r="O24" s="396"/>
      <c r="P24" s="397"/>
      <c r="Q24" s="395">
        <v>6840</v>
      </c>
      <c r="R24" s="396"/>
      <c r="S24" s="396"/>
      <c r="T24" s="396"/>
      <c r="U24" s="396"/>
      <c r="V24" s="397"/>
      <c r="W24" s="454"/>
      <c r="X24" s="436"/>
      <c r="Y24" s="437"/>
      <c r="Z24" s="392" t="s">
        <v>162</v>
      </c>
      <c r="AA24" s="393"/>
      <c r="AB24" s="393"/>
      <c r="AC24" s="393"/>
      <c r="AD24" s="393"/>
      <c r="AE24" s="393"/>
      <c r="AF24" s="393"/>
      <c r="AG24" s="394"/>
      <c r="AH24" s="395">
        <v>168</v>
      </c>
      <c r="AI24" s="396"/>
      <c r="AJ24" s="396"/>
      <c r="AK24" s="396"/>
      <c r="AL24" s="397"/>
      <c r="AM24" s="395">
        <v>502152</v>
      </c>
      <c r="AN24" s="396"/>
      <c r="AO24" s="396"/>
      <c r="AP24" s="396"/>
      <c r="AQ24" s="396"/>
      <c r="AR24" s="397"/>
      <c r="AS24" s="395">
        <v>2989</v>
      </c>
      <c r="AT24" s="396"/>
      <c r="AU24" s="396"/>
      <c r="AV24" s="396"/>
      <c r="AW24" s="396"/>
      <c r="AX24" s="398"/>
      <c r="AY24" s="386" t="s">
        <v>163</v>
      </c>
      <c r="AZ24" s="387"/>
      <c r="BA24" s="387"/>
      <c r="BB24" s="387"/>
      <c r="BC24" s="387"/>
      <c r="BD24" s="387"/>
      <c r="BE24" s="387"/>
      <c r="BF24" s="387"/>
      <c r="BG24" s="387"/>
      <c r="BH24" s="387"/>
      <c r="BI24" s="387"/>
      <c r="BJ24" s="387"/>
      <c r="BK24" s="387"/>
      <c r="BL24" s="387"/>
      <c r="BM24" s="388"/>
      <c r="BN24" s="419">
        <v>6715858</v>
      </c>
      <c r="BO24" s="420"/>
      <c r="BP24" s="420"/>
      <c r="BQ24" s="420"/>
      <c r="BR24" s="420"/>
      <c r="BS24" s="420"/>
      <c r="BT24" s="420"/>
      <c r="BU24" s="421"/>
      <c r="BV24" s="419">
        <v>6940268</v>
      </c>
      <c r="BW24" s="420"/>
      <c r="BX24" s="420"/>
      <c r="BY24" s="420"/>
      <c r="BZ24" s="420"/>
      <c r="CA24" s="420"/>
      <c r="CB24" s="420"/>
      <c r="CC24" s="421"/>
      <c r="CD24" s="182"/>
      <c r="CE24" s="417"/>
      <c r="CF24" s="417"/>
      <c r="CG24" s="417"/>
      <c r="CH24" s="417"/>
      <c r="CI24" s="417"/>
      <c r="CJ24" s="417"/>
      <c r="CK24" s="417"/>
      <c r="CL24" s="417"/>
      <c r="CM24" s="417"/>
      <c r="CN24" s="417"/>
      <c r="CO24" s="417"/>
      <c r="CP24" s="417"/>
      <c r="CQ24" s="417"/>
      <c r="CR24" s="417"/>
      <c r="CS24" s="418"/>
      <c r="CT24" s="389"/>
      <c r="CU24" s="390"/>
      <c r="CV24" s="390"/>
      <c r="CW24" s="390"/>
      <c r="CX24" s="390"/>
      <c r="CY24" s="390"/>
      <c r="CZ24" s="390"/>
      <c r="DA24" s="391"/>
      <c r="DB24" s="389"/>
      <c r="DC24" s="390"/>
      <c r="DD24" s="390"/>
      <c r="DE24" s="390"/>
      <c r="DF24" s="390"/>
      <c r="DG24" s="390"/>
      <c r="DH24" s="390"/>
      <c r="DI24" s="391"/>
    </row>
    <row r="25" spans="1:113" ht="18.75" customHeight="1" x14ac:dyDescent="0.15">
      <c r="A25" s="169"/>
      <c r="B25" s="435"/>
      <c r="C25" s="436"/>
      <c r="D25" s="437"/>
      <c r="E25" s="392" t="s">
        <v>164</v>
      </c>
      <c r="F25" s="393"/>
      <c r="G25" s="393"/>
      <c r="H25" s="393"/>
      <c r="I25" s="393"/>
      <c r="J25" s="393"/>
      <c r="K25" s="394"/>
      <c r="L25" s="395">
        <v>1</v>
      </c>
      <c r="M25" s="396"/>
      <c r="N25" s="396"/>
      <c r="O25" s="396"/>
      <c r="P25" s="397"/>
      <c r="Q25" s="395">
        <v>6000</v>
      </c>
      <c r="R25" s="396"/>
      <c r="S25" s="396"/>
      <c r="T25" s="396"/>
      <c r="U25" s="396"/>
      <c r="V25" s="397"/>
      <c r="W25" s="454"/>
      <c r="X25" s="436"/>
      <c r="Y25" s="437"/>
      <c r="Z25" s="392" t="s">
        <v>165</v>
      </c>
      <c r="AA25" s="393"/>
      <c r="AB25" s="393"/>
      <c r="AC25" s="393"/>
      <c r="AD25" s="393"/>
      <c r="AE25" s="393"/>
      <c r="AF25" s="393"/>
      <c r="AG25" s="394"/>
      <c r="AH25" s="395" t="s">
        <v>122</v>
      </c>
      <c r="AI25" s="396"/>
      <c r="AJ25" s="396"/>
      <c r="AK25" s="396"/>
      <c r="AL25" s="397"/>
      <c r="AM25" s="395" t="s">
        <v>122</v>
      </c>
      <c r="AN25" s="396"/>
      <c r="AO25" s="396"/>
      <c r="AP25" s="396"/>
      <c r="AQ25" s="396"/>
      <c r="AR25" s="397"/>
      <c r="AS25" s="395" t="s">
        <v>122</v>
      </c>
      <c r="AT25" s="396"/>
      <c r="AU25" s="396"/>
      <c r="AV25" s="396"/>
      <c r="AW25" s="396"/>
      <c r="AX25" s="398"/>
      <c r="AY25" s="411" t="s">
        <v>166</v>
      </c>
      <c r="AZ25" s="412"/>
      <c r="BA25" s="412"/>
      <c r="BB25" s="412"/>
      <c r="BC25" s="412"/>
      <c r="BD25" s="412"/>
      <c r="BE25" s="412"/>
      <c r="BF25" s="412"/>
      <c r="BG25" s="412"/>
      <c r="BH25" s="412"/>
      <c r="BI25" s="412"/>
      <c r="BJ25" s="412"/>
      <c r="BK25" s="412"/>
      <c r="BL25" s="412"/>
      <c r="BM25" s="413"/>
      <c r="BN25" s="414">
        <v>174549</v>
      </c>
      <c r="BO25" s="415"/>
      <c r="BP25" s="415"/>
      <c r="BQ25" s="415"/>
      <c r="BR25" s="415"/>
      <c r="BS25" s="415"/>
      <c r="BT25" s="415"/>
      <c r="BU25" s="416"/>
      <c r="BV25" s="414">
        <v>230036</v>
      </c>
      <c r="BW25" s="415"/>
      <c r="BX25" s="415"/>
      <c r="BY25" s="415"/>
      <c r="BZ25" s="415"/>
      <c r="CA25" s="415"/>
      <c r="CB25" s="415"/>
      <c r="CC25" s="416"/>
      <c r="CD25" s="182"/>
      <c r="CE25" s="417"/>
      <c r="CF25" s="417"/>
      <c r="CG25" s="417"/>
      <c r="CH25" s="417"/>
      <c r="CI25" s="417"/>
      <c r="CJ25" s="417"/>
      <c r="CK25" s="417"/>
      <c r="CL25" s="417"/>
      <c r="CM25" s="417"/>
      <c r="CN25" s="417"/>
      <c r="CO25" s="417"/>
      <c r="CP25" s="417"/>
      <c r="CQ25" s="417"/>
      <c r="CR25" s="417"/>
      <c r="CS25" s="418"/>
      <c r="CT25" s="389"/>
      <c r="CU25" s="390"/>
      <c r="CV25" s="390"/>
      <c r="CW25" s="390"/>
      <c r="CX25" s="390"/>
      <c r="CY25" s="390"/>
      <c r="CZ25" s="390"/>
      <c r="DA25" s="391"/>
      <c r="DB25" s="389"/>
      <c r="DC25" s="390"/>
      <c r="DD25" s="390"/>
      <c r="DE25" s="390"/>
      <c r="DF25" s="390"/>
      <c r="DG25" s="390"/>
      <c r="DH25" s="390"/>
      <c r="DI25" s="391"/>
    </row>
    <row r="26" spans="1:113" ht="18.75" customHeight="1" x14ac:dyDescent="0.15">
      <c r="A26" s="169"/>
      <c r="B26" s="435"/>
      <c r="C26" s="436"/>
      <c r="D26" s="437"/>
      <c r="E26" s="392" t="s">
        <v>167</v>
      </c>
      <c r="F26" s="393"/>
      <c r="G26" s="393"/>
      <c r="H26" s="393"/>
      <c r="I26" s="393"/>
      <c r="J26" s="393"/>
      <c r="K26" s="394"/>
      <c r="L26" s="395">
        <v>1</v>
      </c>
      <c r="M26" s="396"/>
      <c r="N26" s="396"/>
      <c r="O26" s="396"/>
      <c r="P26" s="397"/>
      <c r="Q26" s="395">
        <v>5670</v>
      </c>
      <c r="R26" s="396"/>
      <c r="S26" s="396"/>
      <c r="T26" s="396"/>
      <c r="U26" s="396"/>
      <c r="V26" s="397"/>
      <c r="W26" s="454"/>
      <c r="X26" s="436"/>
      <c r="Y26" s="437"/>
      <c r="Z26" s="392" t="s">
        <v>168</v>
      </c>
      <c r="AA26" s="430"/>
      <c r="AB26" s="430"/>
      <c r="AC26" s="430"/>
      <c r="AD26" s="430"/>
      <c r="AE26" s="430"/>
      <c r="AF26" s="430"/>
      <c r="AG26" s="431"/>
      <c r="AH26" s="395" t="s">
        <v>122</v>
      </c>
      <c r="AI26" s="396"/>
      <c r="AJ26" s="396"/>
      <c r="AK26" s="396"/>
      <c r="AL26" s="397"/>
      <c r="AM26" s="395" t="s">
        <v>122</v>
      </c>
      <c r="AN26" s="396"/>
      <c r="AO26" s="396"/>
      <c r="AP26" s="396"/>
      <c r="AQ26" s="396"/>
      <c r="AR26" s="397"/>
      <c r="AS26" s="395" t="s">
        <v>122</v>
      </c>
      <c r="AT26" s="396"/>
      <c r="AU26" s="396"/>
      <c r="AV26" s="396"/>
      <c r="AW26" s="396"/>
      <c r="AX26" s="398"/>
      <c r="AY26" s="428" t="s">
        <v>169</v>
      </c>
      <c r="AZ26" s="373"/>
      <c r="BA26" s="373"/>
      <c r="BB26" s="373"/>
      <c r="BC26" s="373"/>
      <c r="BD26" s="373"/>
      <c r="BE26" s="373"/>
      <c r="BF26" s="373"/>
      <c r="BG26" s="373"/>
      <c r="BH26" s="373"/>
      <c r="BI26" s="373"/>
      <c r="BJ26" s="373"/>
      <c r="BK26" s="373"/>
      <c r="BL26" s="373"/>
      <c r="BM26" s="429"/>
      <c r="BN26" s="419" t="s">
        <v>122</v>
      </c>
      <c r="BO26" s="420"/>
      <c r="BP26" s="420"/>
      <c r="BQ26" s="420"/>
      <c r="BR26" s="420"/>
      <c r="BS26" s="420"/>
      <c r="BT26" s="420"/>
      <c r="BU26" s="421"/>
      <c r="BV26" s="419" t="s">
        <v>122</v>
      </c>
      <c r="BW26" s="420"/>
      <c r="BX26" s="420"/>
      <c r="BY26" s="420"/>
      <c r="BZ26" s="420"/>
      <c r="CA26" s="420"/>
      <c r="CB26" s="420"/>
      <c r="CC26" s="421"/>
      <c r="CD26" s="182"/>
      <c r="CE26" s="417"/>
      <c r="CF26" s="417"/>
      <c r="CG26" s="417"/>
      <c r="CH26" s="417"/>
      <c r="CI26" s="417"/>
      <c r="CJ26" s="417"/>
      <c r="CK26" s="417"/>
      <c r="CL26" s="417"/>
      <c r="CM26" s="417"/>
      <c r="CN26" s="417"/>
      <c r="CO26" s="417"/>
      <c r="CP26" s="417"/>
      <c r="CQ26" s="417"/>
      <c r="CR26" s="417"/>
      <c r="CS26" s="418"/>
      <c r="CT26" s="389"/>
      <c r="CU26" s="390"/>
      <c r="CV26" s="390"/>
      <c r="CW26" s="390"/>
      <c r="CX26" s="390"/>
      <c r="CY26" s="390"/>
      <c r="CZ26" s="390"/>
      <c r="DA26" s="391"/>
      <c r="DB26" s="389"/>
      <c r="DC26" s="390"/>
      <c r="DD26" s="390"/>
      <c r="DE26" s="390"/>
      <c r="DF26" s="390"/>
      <c r="DG26" s="390"/>
      <c r="DH26" s="390"/>
      <c r="DI26" s="391"/>
    </row>
    <row r="27" spans="1:113" ht="18.75" customHeight="1" thickBot="1" x14ac:dyDescent="0.2">
      <c r="A27" s="169"/>
      <c r="B27" s="435"/>
      <c r="C27" s="436"/>
      <c r="D27" s="437"/>
      <c r="E27" s="392" t="s">
        <v>170</v>
      </c>
      <c r="F27" s="393"/>
      <c r="G27" s="393"/>
      <c r="H27" s="393"/>
      <c r="I27" s="393"/>
      <c r="J27" s="393"/>
      <c r="K27" s="394"/>
      <c r="L27" s="395">
        <v>1</v>
      </c>
      <c r="M27" s="396"/>
      <c r="N27" s="396"/>
      <c r="O27" s="396"/>
      <c r="P27" s="397"/>
      <c r="Q27" s="395">
        <v>3120</v>
      </c>
      <c r="R27" s="396"/>
      <c r="S27" s="396"/>
      <c r="T27" s="396"/>
      <c r="U27" s="396"/>
      <c r="V27" s="397"/>
      <c r="W27" s="454"/>
      <c r="X27" s="436"/>
      <c r="Y27" s="437"/>
      <c r="Z27" s="392" t="s">
        <v>171</v>
      </c>
      <c r="AA27" s="393"/>
      <c r="AB27" s="393"/>
      <c r="AC27" s="393"/>
      <c r="AD27" s="393"/>
      <c r="AE27" s="393"/>
      <c r="AF27" s="393"/>
      <c r="AG27" s="394"/>
      <c r="AH27" s="395">
        <v>9</v>
      </c>
      <c r="AI27" s="396"/>
      <c r="AJ27" s="396"/>
      <c r="AK27" s="396"/>
      <c r="AL27" s="397"/>
      <c r="AM27" s="395">
        <v>24853</v>
      </c>
      <c r="AN27" s="396"/>
      <c r="AO27" s="396"/>
      <c r="AP27" s="396"/>
      <c r="AQ27" s="396"/>
      <c r="AR27" s="397"/>
      <c r="AS27" s="395">
        <v>2761</v>
      </c>
      <c r="AT27" s="396"/>
      <c r="AU27" s="396"/>
      <c r="AV27" s="396"/>
      <c r="AW27" s="396"/>
      <c r="AX27" s="398"/>
      <c r="AY27" s="425" t="s">
        <v>172</v>
      </c>
      <c r="AZ27" s="426"/>
      <c r="BA27" s="426"/>
      <c r="BB27" s="426"/>
      <c r="BC27" s="426"/>
      <c r="BD27" s="426"/>
      <c r="BE27" s="426"/>
      <c r="BF27" s="426"/>
      <c r="BG27" s="426"/>
      <c r="BH27" s="426"/>
      <c r="BI27" s="426"/>
      <c r="BJ27" s="426"/>
      <c r="BK27" s="426"/>
      <c r="BL27" s="426"/>
      <c r="BM27" s="427"/>
      <c r="BN27" s="422">
        <v>27591</v>
      </c>
      <c r="BO27" s="423"/>
      <c r="BP27" s="423"/>
      <c r="BQ27" s="423"/>
      <c r="BR27" s="423"/>
      <c r="BS27" s="423"/>
      <c r="BT27" s="423"/>
      <c r="BU27" s="424"/>
      <c r="BV27" s="422">
        <v>27591</v>
      </c>
      <c r="BW27" s="423"/>
      <c r="BX27" s="423"/>
      <c r="BY27" s="423"/>
      <c r="BZ27" s="423"/>
      <c r="CA27" s="423"/>
      <c r="CB27" s="423"/>
      <c r="CC27" s="424"/>
      <c r="CD27" s="184"/>
      <c r="CE27" s="417"/>
      <c r="CF27" s="417"/>
      <c r="CG27" s="417"/>
      <c r="CH27" s="417"/>
      <c r="CI27" s="417"/>
      <c r="CJ27" s="417"/>
      <c r="CK27" s="417"/>
      <c r="CL27" s="417"/>
      <c r="CM27" s="417"/>
      <c r="CN27" s="417"/>
      <c r="CO27" s="417"/>
      <c r="CP27" s="417"/>
      <c r="CQ27" s="417"/>
      <c r="CR27" s="417"/>
      <c r="CS27" s="418"/>
      <c r="CT27" s="389"/>
      <c r="CU27" s="390"/>
      <c r="CV27" s="390"/>
      <c r="CW27" s="390"/>
      <c r="CX27" s="390"/>
      <c r="CY27" s="390"/>
      <c r="CZ27" s="390"/>
      <c r="DA27" s="391"/>
      <c r="DB27" s="389"/>
      <c r="DC27" s="390"/>
      <c r="DD27" s="390"/>
      <c r="DE27" s="390"/>
      <c r="DF27" s="390"/>
      <c r="DG27" s="390"/>
      <c r="DH27" s="390"/>
      <c r="DI27" s="391"/>
    </row>
    <row r="28" spans="1:113" ht="18.75" customHeight="1" x14ac:dyDescent="0.15">
      <c r="A28" s="169"/>
      <c r="B28" s="435"/>
      <c r="C28" s="436"/>
      <c r="D28" s="437"/>
      <c r="E28" s="392" t="s">
        <v>173</v>
      </c>
      <c r="F28" s="393"/>
      <c r="G28" s="393"/>
      <c r="H28" s="393"/>
      <c r="I28" s="393"/>
      <c r="J28" s="393"/>
      <c r="K28" s="394"/>
      <c r="L28" s="395">
        <v>1</v>
      </c>
      <c r="M28" s="396"/>
      <c r="N28" s="396"/>
      <c r="O28" s="396"/>
      <c r="P28" s="397"/>
      <c r="Q28" s="395">
        <v>2680</v>
      </c>
      <c r="R28" s="396"/>
      <c r="S28" s="396"/>
      <c r="T28" s="396"/>
      <c r="U28" s="396"/>
      <c r="V28" s="397"/>
      <c r="W28" s="454"/>
      <c r="X28" s="436"/>
      <c r="Y28" s="437"/>
      <c r="Z28" s="392" t="s">
        <v>174</v>
      </c>
      <c r="AA28" s="393"/>
      <c r="AB28" s="393"/>
      <c r="AC28" s="393"/>
      <c r="AD28" s="393"/>
      <c r="AE28" s="393"/>
      <c r="AF28" s="393"/>
      <c r="AG28" s="394"/>
      <c r="AH28" s="395" t="s">
        <v>122</v>
      </c>
      <c r="AI28" s="396"/>
      <c r="AJ28" s="396"/>
      <c r="AK28" s="396"/>
      <c r="AL28" s="397"/>
      <c r="AM28" s="395" t="s">
        <v>122</v>
      </c>
      <c r="AN28" s="396"/>
      <c r="AO28" s="396"/>
      <c r="AP28" s="396"/>
      <c r="AQ28" s="396"/>
      <c r="AR28" s="397"/>
      <c r="AS28" s="395" t="s">
        <v>122</v>
      </c>
      <c r="AT28" s="396"/>
      <c r="AU28" s="396"/>
      <c r="AV28" s="396"/>
      <c r="AW28" s="396"/>
      <c r="AX28" s="398"/>
      <c r="AY28" s="402" t="s">
        <v>175</v>
      </c>
      <c r="AZ28" s="403"/>
      <c r="BA28" s="403"/>
      <c r="BB28" s="404"/>
      <c r="BC28" s="411" t="s">
        <v>46</v>
      </c>
      <c r="BD28" s="412"/>
      <c r="BE28" s="412"/>
      <c r="BF28" s="412"/>
      <c r="BG28" s="412"/>
      <c r="BH28" s="412"/>
      <c r="BI28" s="412"/>
      <c r="BJ28" s="412"/>
      <c r="BK28" s="412"/>
      <c r="BL28" s="412"/>
      <c r="BM28" s="413"/>
      <c r="BN28" s="414">
        <v>1360000</v>
      </c>
      <c r="BO28" s="415"/>
      <c r="BP28" s="415"/>
      <c r="BQ28" s="415"/>
      <c r="BR28" s="415"/>
      <c r="BS28" s="415"/>
      <c r="BT28" s="415"/>
      <c r="BU28" s="416"/>
      <c r="BV28" s="414">
        <v>1344247</v>
      </c>
      <c r="BW28" s="415"/>
      <c r="BX28" s="415"/>
      <c r="BY28" s="415"/>
      <c r="BZ28" s="415"/>
      <c r="CA28" s="415"/>
      <c r="CB28" s="415"/>
      <c r="CC28" s="416"/>
      <c r="CD28" s="182"/>
      <c r="CE28" s="417"/>
      <c r="CF28" s="417"/>
      <c r="CG28" s="417"/>
      <c r="CH28" s="417"/>
      <c r="CI28" s="417"/>
      <c r="CJ28" s="417"/>
      <c r="CK28" s="417"/>
      <c r="CL28" s="417"/>
      <c r="CM28" s="417"/>
      <c r="CN28" s="417"/>
      <c r="CO28" s="417"/>
      <c r="CP28" s="417"/>
      <c r="CQ28" s="417"/>
      <c r="CR28" s="417"/>
      <c r="CS28" s="418"/>
      <c r="CT28" s="389"/>
      <c r="CU28" s="390"/>
      <c r="CV28" s="390"/>
      <c r="CW28" s="390"/>
      <c r="CX28" s="390"/>
      <c r="CY28" s="390"/>
      <c r="CZ28" s="390"/>
      <c r="DA28" s="391"/>
      <c r="DB28" s="389"/>
      <c r="DC28" s="390"/>
      <c r="DD28" s="390"/>
      <c r="DE28" s="390"/>
      <c r="DF28" s="390"/>
      <c r="DG28" s="390"/>
      <c r="DH28" s="390"/>
      <c r="DI28" s="391"/>
    </row>
    <row r="29" spans="1:113" ht="18.75" customHeight="1" x14ac:dyDescent="0.15">
      <c r="A29" s="169"/>
      <c r="B29" s="435"/>
      <c r="C29" s="436"/>
      <c r="D29" s="437"/>
      <c r="E29" s="392" t="s">
        <v>176</v>
      </c>
      <c r="F29" s="393"/>
      <c r="G29" s="393"/>
      <c r="H29" s="393"/>
      <c r="I29" s="393"/>
      <c r="J29" s="393"/>
      <c r="K29" s="394"/>
      <c r="L29" s="395">
        <v>8</v>
      </c>
      <c r="M29" s="396"/>
      <c r="N29" s="396"/>
      <c r="O29" s="396"/>
      <c r="P29" s="397"/>
      <c r="Q29" s="395">
        <v>2460</v>
      </c>
      <c r="R29" s="396"/>
      <c r="S29" s="396"/>
      <c r="T29" s="396"/>
      <c r="U29" s="396"/>
      <c r="V29" s="397"/>
      <c r="W29" s="455"/>
      <c r="X29" s="456"/>
      <c r="Y29" s="457"/>
      <c r="Z29" s="392" t="s">
        <v>177</v>
      </c>
      <c r="AA29" s="393"/>
      <c r="AB29" s="393"/>
      <c r="AC29" s="393"/>
      <c r="AD29" s="393"/>
      <c r="AE29" s="393"/>
      <c r="AF29" s="393"/>
      <c r="AG29" s="394"/>
      <c r="AH29" s="395">
        <v>177</v>
      </c>
      <c r="AI29" s="396"/>
      <c r="AJ29" s="396"/>
      <c r="AK29" s="396"/>
      <c r="AL29" s="397"/>
      <c r="AM29" s="395">
        <v>527005</v>
      </c>
      <c r="AN29" s="396"/>
      <c r="AO29" s="396"/>
      <c r="AP29" s="396"/>
      <c r="AQ29" s="396"/>
      <c r="AR29" s="397"/>
      <c r="AS29" s="395">
        <v>2977</v>
      </c>
      <c r="AT29" s="396"/>
      <c r="AU29" s="396"/>
      <c r="AV29" s="396"/>
      <c r="AW29" s="396"/>
      <c r="AX29" s="398"/>
      <c r="AY29" s="405"/>
      <c r="AZ29" s="406"/>
      <c r="BA29" s="406"/>
      <c r="BB29" s="407"/>
      <c r="BC29" s="399" t="s">
        <v>178</v>
      </c>
      <c r="BD29" s="400"/>
      <c r="BE29" s="400"/>
      <c r="BF29" s="400"/>
      <c r="BG29" s="400"/>
      <c r="BH29" s="400"/>
      <c r="BI29" s="400"/>
      <c r="BJ29" s="400"/>
      <c r="BK29" s="400"/>
      <c r="BL29" s="400"/>
      <c r="BM29" s="401"/>
      <c r="BN29" s="419">
        <v>216309</v>
      </c>
      <c r="BO29" s="420"/>
      <c r="BP29" s="420"/>
      <c r="BQ29" s="420"/>
      <c r="BR29" s="420"/>
      <c r="BS29" s="420"/>
      <c r="BT29" s="420"/>
      <c r="BU29" s="421"/>
      <c r="BV29" s="419">
        <v>216309</v>
      </c>
      <c r="BW29" s="420"/>
      <c r="BX29" s="420"/>
      <c r="BY29" s="420"/>
      <c r="BZ29" s="420"/>
      <c r="CA29" s="420"/>
      <c r="CB29" s="420"/>
      <c r="CC29" s="421"/>
      <c r="CD29" s="184"/>
      <c r="CE29" s="417"/>
      <c r="CF29" s="417"/>
      <c r="CG29" s="417"/>
      <c r="CH29" s="417"/>
      <c r="CI29" s="417"/>
      <c r="CJ29" s="417"/>
      <c r="CK29" s="417"/>
      <c r="CL29" s="417"/>
      <c r="CM29" s="417"/>
      <c r="CN29" s="417"/>
      <c r="CO29" s="417"/>
      <c r="CP29" s="417"/>
      <c r="CQ29" s="417"/>
      <c r="CR29" s="417"/>
      <c r="CS29" s="418"/>
      <c r="CT29" s="389"/>
      <c r="CU29" s="390"/>
      <c r="CV29" s="390"/>
      <c r="CW29" s="390"/>
      <c r="CX29" s="390"/>
      <c r="CY29" s="390"/>
      <c r="CZ29" s="390"/>
      <c r="DA29" s="391"/>
      <c r="DB29" s="389"/>
      <c r="DC29" s="390"/>
      <c r="DD29" s="390"/>
      <c r="DE29" s="390"/>
      <c r="DF29" s="390"/>
      <c r="DG29" s="390"/>
      <c r="DH29" s="390"/>
      <c r="DI29" s="391"/>
    </row>
    <row r="30" spans="1:113" ht="18.75" customHeight="1" thickBot="1" x14ac:dyDescent="0.2">
      <c r="A30" s="169"/>
      <c r="B30" s="438"/>
      <c r="C30" s="439"/>
      <c r="D30" s="440"/>
      <c r="E30" s="374"/>
      <c r="F30" s="375"/>
      <c r="G30" s="375"/>
      <c r="H30" s="375"/>
      <c r="I30" s="375"/>
      <c r="J30" s="375"/>
      <c r="K30" s="376"/>
      <c r="L30" s="377"/>
      <c r="M30" s="378"/>
      <c r="N30" s="378"/>
      <c r="O30" s="378"/>
      <c r="P30" s="379"/>
      <c r="Q30" s="377"/>
      <c r="R30" s="378"/>
      <c r="S30" s="378"/>
      <c r="T30" s="378"/>
      <c r="U30" s="378"/>
      <c r="V30" s="379"/>
      <c r="W30" s="380" t="s">
        <v>179</v>
      </c>
      <c r="X30" s="381"/>
      <c r="Y30" s="381"/>
      <c r="Z30" s="381"/>
      <c r="AA30" s="381"/>
      <c r="AB30" s="381"/>
      <c r="AC30" s="381"/>
      <c r="AD30" s="381"/>
      <c r="AE30" s="381"/>
      <c r="AF30" s="381"/>
      <c r="AG30" s="382"/>
      <c r="AH30" s="383">
        <v>92.4</v>
      </c>
      <c r="AI30" s="384"/>
      <c r="AJ30" s="384"/>
      <c r="AK30" s="384"/>
      <c r="AL30" s="384"/>
      <c r="AM30" s="384"/>
      <c r="AN30" s="384"/>
      <c r="AO30" s="384"/>
      <c r="AP30" s="384"/>
      <c r="AQ30" s="384"/>
      <c r="AR30" s="384"/>
      <c r="AS30" s="384"/>
      <c r="AT30" s="384"/>
      <c r="AU30" s="384"/>
      <c r="AV30" s="384"/>
      <c r="AW30" s="384"/>
      <c r="AX30" s="385"/>
      <c r="AY30" s="408"/>
      <c r="AZ30" s="409"/>
      <c r="BA30" s="409"/>
      <c r="BB30" s="410"/>
      <c r="BC30" s="386" t="s">
        <v>48</v>
      </c>
      <c r="BD30" s="387"/>
      <c r="BE30" s="387"/>
      <c r="BF30" s="387"/>
      <c r="BG30" s="387"/>
      <c r="BH30" s="387"/>
      <c r="BI30" s="387"/>
      <c r="BJ30" s="387"/>
      <c r="BK30" s="387"/>
      <c r="BL30" s="387"/>
      <c r="BM30" s="388"/>
      <c r="BN30" s="422">
        <v>1622960</v>
      </c>
      <c r="BO30" s="423"/>
      <c r="BP30" s="423"/>
      <c r="BQ30" s="423"/>
      <c r="BR30" s="423"/>
      <c r="BS30" s="423"/>
      <c r="BT30" s="423"/>
      <c r="BU30" s="424"/>
      <c r="BV30" s="422">
        <v>1569692</v>
      </c>
      <c r="BW30" s="423"/>
      <c r="BX30" s="423"/>
      <c r="BY30" s="423"/>
      <c r="BZ30" s="423"/>
      <c r="CA30" s="423"/>
      <c r="CB30" s="423"/>
      <c r="CC30" s="424"/>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2" t="s">
        <v>180</v>
      </c>
      <c r="D32" s="372"/>
      <c r="E32" s="372"/>
      <c r="F32" s="372"/>
      <c r="G32" s="372"/>
      <c r="H32" s="372"/>
      <c r="I32" s="372"/>
      <c r="J32" s="372"/>
      <c r="K32" s="372"/>
      <c r="L32" s="372"/>
      <c r="M32" s="372"/>
      <c r="N32" s="372"/>
      <c r="O32" s="372"/>
      <c r="P32" s="372"/>
      <c r="Q32" s="372"/>
      <c r="R32" s="372"/>
      <c r="S32" s="372"/>
      <c r="U32" s="373" t="s">
        <v>181</v>
      </c>
      <c r="V32" s="373"/>
      <c r="W32" s="373"/>
      <c r="X32" s="373"/>
      <c r="Y32" s="373"/>
      <c r="Z32" s="373"/>
      <c r="AA32" s="373"/>
      <c r="AB32" s="373"/>
      <c r="AC32" s="373"/>
      <c r="AD32" s="373"/>
      <c r="AE32" s="373"/>
      <c r="AF32" s="373"/>
      <c r="AG32" s="373"/>
      <c r="AH32" s="373"/>
      <c r="AI32" s="373"/>
      <c r="AJ32" s="373"/>
      <c r="AK32" s="373"/>
      <c r="AM32" s="373" t="s">
        <v>182</v>
      </c>
      <c r="AN32" s="373"/>
      <c r="AO32" s="373"/>
      <c r="AP32" s="373"/>
      <c r="AQ32" s="373"/>
      <c r="AR32" s="373"/>
      <c r="AS32" s="373"/>
      <c r="AT32" s="373"/>
      <c r="AU32" s="373"/>
      <c r="AV32" s="373"/>
      <c r="AW32" s="373"/>
      <c r="AX32" s="373"/>
      <c r="AY32" s="373"/>
      <c r="AZ32" s="373"/>
      <c r="BA32" s="373"/>
      <c r="BB32" s="373"/>
      <c r="BC32" s="373"/>
      <c r="BE32" s="373" t="s">
        <v>183</v>
      </c>
      <c r="BF32" s="373"/>
      <c r="BG32" s="373"/>
      <c r="BH32" s="373"/>
      <c r="BI32" s="373"/>
      <c r="BJ32" s="373"/>
      <c r="BK32" s="373"/>
      <c r="BL32" s="373"/>
      <c r="BM32" s="373"/>
      <c r="BN32" s="373"/>
      <c r="BO32" s="373"/>
      <c r="BP32" s="373"/>
      <c r="BQ32" s="373"/>
      <c r="BR32" s="373"/>
      <c r="BS32" s="373"/>
      <c r="BT32" s="373"/>
      <c r="BU32" s="373"/>
      <c r="BW32" s="373" t="s">
        <v>184</v>
      </c>
      <c r="BX32" s="373"/>
      <c r="BY32" s="373"/>
      <c r="BZ32" s="373"/>
      <c r="CA32" s="373"/>
      <c r="CB32" s="373"/>
      <c r="CC32" s="373"/>
      <c r="CD32" s="373"/>
      <c r="CE32" s="373"/>
      <c r="CF32" s="373"/>
      <c r="CG32" s="373"/>
      <c r="CH32" s="373"/>
      <c r="CI32" s="373"/>
      <c r="CJ32" s="373"/>
      <c r="CK32" s="373"/>
      <c r="CL32" s="373"/>
      <c r="CM32" s="373"/>
      <c r="CO32" s="373" t="s">
        <v>185</v>
      </c>
      <c r="CP32" s="373"/>
      <c r="CQ32" s="373"/>
      <c r="CR32" s="373"/>
      <c r="CS32" s="373"/>
      <c r="CT32" s="373"/>
      <c r="CU32" s="373"/>
      <c r="CV32" s="373"/>
      <c r="CW32" s="373"/>
      <c r="CX32" s="373"/>
      <c r="CY32" s="373"/>
      <c r="CZ32" s="373"/>
      <c r="DA32" s="373"/>
      <c r="DB32" s="373"/>
      <c r="DC32" s="373"/>
      <c r="DD32" s="373"/>
      <c r="DE32" s="373"/>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3</v>
      </c>
      <c r="V34" s="367"/>
      <c r="W34" s="368" t="str">
        <f>IF('各会計、関係団体の財政状況及び健全化判断比率'!B28="","",'各会計、関係団体の財政状況及び健全化判断比率'!B28)</f>
        <v>瀬戸内町国民健康保険（事業勘定）特別会計</v>
      </c>
      <c r="X34" s="368"/>
      <c r="Y34" s="368"/>
      <c r="Z34" s="368"/>
      <c r="AA34" s="368"/>
      <c r="AB34" s="368"/>
      <c r="AC34" s="368"/>
      <c r="AD34" s="368"/>
      <c r="AE34" s="368"/>
      <c r="AF34" s="368"/>
      <c r="AG34" s="368"/>
      <c r="AH34" s="368"/>
      <c r="AI34" s="368"/>
      <c r="AJ34" s="368"/>
      <c r="AK34" s="368"/>
      <c r="AL34" s="169"/>
      <c r="AM34" s="367">
        <f>IF(AO34="","",MAX(C34:D43,U34:V43)+1)</f>
        <v>7</v>
      </c>
      <c r="AN34" s="367"/>
      <c r="AO34" s="368" t="str">
        <f>IF('各会計、関係団体の財政状況及び健全化判断比率'!B32="","",'各会計、関係団体の財政状況及び健全化判断比率'!B32)</f>
        <v>瀬戸内町水道事業会計</v>
      </c>
      <c r="AP34" s="368"/>
      <c r="AQ34" s="368"/>
      <c r="AR34" s="368"/>
      <c r="AS34" s="368"/>
      <c r="AT34" s="368"/>
      <c r="AU34" s="368"/>
      <c r="AV34" s="368"/>
      <c r="AW34" s="368"/>
      <c r="AX34" s="368"/>
      <c r="AY34" s="368"/>
      <c r="AZ34" s="368"/>
      <c r="BA34" s="368"/>
      <c r="BB34" s="368"/>
      <c r="BC34" s="368"/>
      <c r="BD34" s="169"/>
      <c r="BE34" s="367">
        <f>IF(BG34="","",MAX(C34:D43,U34:V43,AM34:AN43)+1)</f>
        <v>10</v>
      </c>
      <c r="BF34" s="367"/>
      <c r="BG34" s="368" t="str">
        <f>IF('各会計、関係団体の財政状況及び健全化判断比率'!B35="","",'各会計、関係団体の財政状況及び健全化判断比率'!B35)</f>
        <v>瀬戸内町船舶交通事業特別会計</v>
      </c>
      <c r="BH34" s="368"/>
      <c r="BI34" s="368"/>
      <c r="BJ34" s="368"/>
      <c r="BK34" s="368"/>
      <c r="BL34" s="368"/>
      <c r="BM34" s="368"/>
      <c r="BN34" s="368"/>
      <c r="BO34" s="368"/>
      <c r="BP34" s="368"/>
      <c r="BQ34" s="368"/>
      <c r="BR34" s="368"/>
      <c r="BS34" s="368"/>
      <c r="BT34" s="368"/>
      <c r="BU34" s="368"/>
      <c r="BV34" s="169"/>
      <c r="BW34" s="367">
        <f>IF(BY34="","",MAX(C34:D43,U34:V43,AM34:AN43,BE34:BF43)+1)</f>
        <v>13</v>
      </c>
      <c r="BX34" s="367"/>
      <c r="BY34" s="368" t="str">
        <f>IF('各会計、関係団体の財政状況及び健全化判断比率'!B68="","",'各会計、関係団体の財政状況及び健全化判断比率'!B68)</f>
        <v>鹿児島県市町村総合事務組合</v>
      </c>
      <c r="BZ34" s="368"/>
      <c r="CA34" s="368"/>
      <c r="CB34" s="368"/>
      <c r="CC34" s="368"/>
      <c r="CD34" s="368"/>
      <c r="CE34" s="368"/>
      <c r="CF34" s="368"/>
      <c r="CG34" s="368"/>
      <c r="CH34" s="368"/>
      <c r="CI34" s="368"/>
      <c r="CJ34" s="368"/>
      <c r="CK34" s="368"/>
      <c r="CL34" s="368"/>
      <c r="CM34" s="368"/>
      <c r="CN34" s="169"/>
      <c r="CO34" s="367">
        <f>IF(CQ34="","",MAX(C34:D43,U34:V43,AM34:AN43,BE34:BF43,BW34:BX43)+1)</f>
        <v>20</v>
      </c>
      <c r="CP34" s="367"/>
      <c r="CQ34" s="368" t="str">
        <f>IF('各会計、関係団体の財政状況及び健全化判断比率'!BS7="","",'各会計、関係団体の財政状況及び健全化判断比率'!BS7)</f>
        <v>奄美海運</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f>IF(E35="","",C34+1)</f>
        <v>2</v>
      </c>
      <c r="D35" s="367"/>
      <c r="E35" s="368" t="str">
        <f>IF('各会計、関係団体の財政状況及び健全化判断比率'!B8="","",'各会計、関係団体の財政状況及び健全化判断比率'!B8)</f>
        <v>瀬戸内町巡回診療施設特別会計</v>
      </c>
      <c r="F35" s="368"/>
      <c r="G35" s="368"/>
      <c r="H35" s="368"/>
      <c r="I35" s="368"/>
      <c r="J35" s="368"/>
      <c r="K35" s="368"/>
      <c r="L35" s="368"/>
      <c r="M35" s="368"/>
      <c r="N35" s="368"/>
      <c r="O35" s="368"/>
      <c r="P35" s="368"/>
      <c r="Q35" s="368"/>
      <c r="R35" s="368"/>
      <c r="S35" s="368"/>
      <c r="T35" s="169"/>
      <c r="U35" s="367">
        <f>IF(W35="","",U34+1)</f>
        <v>4</v>
      </c>
      <c r="V35" s="367"/>
      <c r="W35" s="368" t="str">
        <f>IF('各会計、関係団体の財政状況及び健全化判断比率'!B29="","",'各会計、関係団体の財政状況及び健全化判断比率'!B29)</f>
        <v>瀬戸内町国民健康保険（直営診療勘定）特別会計</v>
      </c>
      <c r="X35" s="368"/>
      <c r="Y35" s="368"/>
      <c r="Z35" s="368"/>
      <c r="AA35" s="368"/>
      <c r="AB35" s="368"/>
      <c r="AC35" s="368"/>
      <c r="AD35" s="368"/>
      <c r="AE35" s="368"/>
      <c r="AF35" s="368"/>
      <c r="AG35" s="368"/>
      <c r="AH35" s="368"/>
      <c r="AI35" s="368"/>
      <c r="AJ35" s="368"/>
      <c r="AK35" s="368"/>
      <c r="AL35" s="169"/>
      <c r="AM35" s="367">
        <f t="shared" ref="AM35:AM43" si="0">IF(AO35="","",AM34+1)</f>
        <v>8</v>
      </c>
      <c r="AN35" s="367"/>
      <c r="AO35" s="368" t="str">
        <f>IF('各会計、関係団体の財政状況及び健全化判断比率'!B33="","",'各会計、関係団体の財政状況及び健全化判断比率'!B33)</f>
        <v>瀬戸内町簡易水道事業会計</v>
      </c>
      <c r="AP35" s="368"/>
      <c r="AQ35" s="368"/>
      <c r="AR35" s="368"/>
      <c r="AS35" s="368"/>
      <c r="AT35" s="368"/>
      <c r="AU35" s="368"/>
      <c r="AV35" s="368"/>
      <c r="AW35" s="368"/>
      <c r="AX35" s="368"/>
      <c r="AY35" s="368"/>
      <c r="AZ35" s="368"/>
      <c r="BA35" s="368"/>
      <c r="BB35" s="368"/>
      <c r="BC35" s="368"/>
      <c r="BD35" s="169"/>
      <c r="BE35" s="367">
        <f t="shared" ref="BE35:BE43" si="1">IF(BG35="","",BE34+1)</f>
        <v>11</v>
      </c>
      <c r="BF35" s="367"/>
      <c r="BG35" s="368" t="str">
        <f>IF('各会計、関係団体の財政状況及び健全化判断比率'!B36="","",'各会計、関係団体の財政状況及び健全化判断比率'!B36)</f>
        <v>瀬戸内町古仁屋港上屋事業特別会計</v>
      </c>
      <c r="BH35" s="368"/>
      <c r="BI35" s="368"/>
      <c r="BJ35" s="368"/>
      <c r="BK35" s="368"/>
      <c r="BL35" s="368"/>
      <c r="BM35" s="368"/>
      <c r="BN35" s="368"/>
      <c r="BO35" s="368"/>
      <c r="BP35" s="368"/>
      <c r="BQ35" s="368"/>
      <c r="BR35" s="368"/>
      <c r="BS35" s="368"/>
      <c r="BT35" s="368"/>
      <c r="BU35" s="368"/>
      <c r="BV35" s="169"/>
      <c r="BW35" s="367">
        <f t="shared" ref="BW35:BW43" si="2">IF(BY35="","",BW34+1)</f>
        <v>14</v>
      </c>
      <c r="BX35" s="367"/>
      <c r="BY35" s="368" t="str">
        <f>IF('各会計、関係団体の財政状況及び健全化判断比率'!B69="","",'各会計、関係団体の財政状況及び健全化判断比率'!B69)</f>
        <v>大島地区衛生組合</v>
      </c>
      <c r="BZ35" s="368"/>
      <c r="CA35" s="368"/>
      <c r="CB35" s="368"/>
      <c r="CC35" s="368"/>
      <c r="CD35" s="368"/>
      <c r="CE35" s="368"/>
      <c r="CF35" s="368"/>
      <c r="CG35" s="368"/>
      <c r="CH35" s="368"/>
      <c r="CI35" s="368"/>
      <c r="CJ35" s="368"/>
      <c r="CK35" s="368"/>
      <c r="CL35" s="368"/>
      <c r="CM35" s="368"/>
      <c r="CN35" s="169"/>
      <c r="CO35" s="367">
        <f t="shared" ref="CO35:CO43" si="3">IF(CQ35="","",CO34+1)</f>
        <v>21</v>
      </c>
      <c r="CP35" s="367"/>
      <c r="CQ35" s="368" t="str">
        <f>IF('各会計、関係団体の財政状況及び健全化判断比率'!BS8="","",'各会計、関係団体の財政状況及び健全化判断比率'!BS8)</f>
        <v>加計呂麻バス</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5</v>
      </c>
      <c r="V36" s="367"/>
      <c r="W36" s="368" t="str">
        <f>IF('各会計、関係団体の財政状況及び健全化判断比率'!B30="","",'各会計、関係団体の財政状況及び健全化判断比率'!B30)</f>
        <v>瀬戸内町介護保険特別会計</v>
      </c>
      <c r="X36" s="368"/>
      <c r="Y36" s="368"/>
      <c r="Z36" s="368"/>
      <c r="AA36" s="368"/>
      <c r="AB36" s="368"/>
      <c r="AC36" s="368"/>
      <c r="AD36" s="368"/>
      <c r="AE36" s="368"/>
      <c r="AF36" s="368"/>
      <c r="AG36" s="368"/>
      <c r="AH36" s="368"/>
      <c r="AI36" s="368"/>
      <c r="AJ36" s="368"/>
      <c r="AK36" s="368"/>
      <c r="AL36" s="169"/>
      <c r="AM36" s="367">
        <f t="shared" si="0"/>
        <v>9</v>
      </c>
      <c r="AN36" s="367"/>
      <c r="AO36" s="368" t="str">
        <f>IF('各会計、関係団体の財政状況及び健全化判断比率'!B34="","",'各会計、関係団体の財政状況及び健全化判断比率'!B34)</f>
        <v>瀬戸内町農業集落排水道事業会計</v>
      </c>
      <c r="AP36" s="368"/>
      <c r="AQ36" s="368"/>
      <c r="AR36" s="368"/>
      <c r="AS36" s="368"/>
      <c r="AT36" s="368"/>
      <c r="AU36" s="368"/>
      <c r="AV36" s="368"/>
      <c r="AW36" s="368"/>
      <c r="AX36" s="368"/>
      <c r="AY36" s="368"/>
      <c r="AZ36" s="368"/>
      <c r="BA36" s="368"/>
      <c r="BB36" s="368"/>
      <c r="BC36" s="368"/>
      <c r="BD36" s="169"/>
      <c r="BE36" s="367">
        <f t="shared" si="1"/>
        <v>12</v>
      </c>
      <c r="BF36" s="367"/>
      <c r="BG36" s="368" t="str">
        <f>IF('各会計、関係団体の財政状況及び健全化判断比率'!B37="","",'各会計、関係団体の財政状況及び健全化判断比率'!B37)</f>
        <v>瀬戸内町屠畜場事業特別会計</v>
      </c>
      <c r="BH36" s="368"/>
      <c r="BI36" s="368"/>
      <c r="BJ36" s="368"/>
      <c r="BK36" s="368"/>
      <c r="BL36" s="368"/>
      <c r="BM36" s="368"/>
      <c r="BN36" s="368"/>
      <c r="BO36" s="368"/>
      <c r="BP36" s="368"/>
      <c r="BQ36" s="368"/>
      <c r="BR36" s="368"/>
      <c r="BS36" s="368"/>
      <c r="BT36" s="368"/>
      <c r="BU36" s="368"/>
      <c r="BV36" s="169"/>
      <c r="BW36" s="367">
        <f t="shared" si="2"/>
        <v>15</v>
      </c>
      <c r="BX36" s="367"/>
      <c r="BY36" s="368" t="str">
        <f>IF('各会計、関係団体の財政状況及び健全化判断比率'!B70="","",'各会計、関係団体の財政状況及び健全化判断比率'!B70)</f>
        <v>大島地区消防組合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f t="shared" si="4"/>
        <v>6</v>
      </c>
      <c r="V37" s="367"/>
      <c r="W37" s="368" t="str">
        <f>IF('各会計、関係団体の財政状況及び健全化判断比率'!B31="","",'各会計、関係団体の財政状況及び健全化判断比率'!B31)</f>
        <v>瀬戸内町後期高齢者医療事業特別会計</v>
      </c>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16</v>
      </c>
      <c r="BX37" s="367"/>
      <c r="BY37" s="368" t="str">
        <f>IF('各会計、関係団体の財政状況及び健全化判断比率'!B71="","",'各会計、関係団体の財政状況及び健全化判断比率'!B71)</f>
        <v>奄美群島広域事務組合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17</v>
      </c>
      <c r="BX38" s="367"/>
      <c r="BY38" s="368" t="str">
        <f>IF('各会計、関係団体の財政状況及び健全化判断比率'!B72="","",'各会計、関係団体の財政状況及び健全化判断比率'!B72)</f>
        <v>奄美大島地区介護保険一部事務組合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18</v>
      </c>
      <c r="BX39" s="367"/>
      <c r="BY39" s="368" t="str">
        <f>IF('各会計、関係団体の財政状況及び健全化判断比率'!B73="","",'各会計、関係団体の財政状況及び健全化判断比率'!B73)</f>
        <v>鹿児島県後期高齢者医療広域連合（一般会計）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19</v>
      </c>
      <c r="BX40" s="367"/>
      <c r="BY40" s="368" t="str">
        <f>IF('各会計、関係団体の財政状況及び健全化判断比率'!B74="","",'各会計、関係団体の財政状況及び健全化判断比率'!B74)</f>
        <v>鹿児島県後期高齢者医療広域連合（特別会計）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qTR8eH1kNcsb/bNiUz8XdWEJlbDw9SLPfFCAxrFWkzk6pERgSiW92O4m9ntZnVInz6X+QUPXlDVFrphUFToP2w==" saltValue="yLM+rR+2iFzVowpg4ArT6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W22:Y29"/>
    <mergeCell ref="Z22:AG23"/>
    <mergeCell ref="CE22:CS23"/>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AY22:BM22"/>
    <mergeCell ref="BN22:BU22"/>
    <mergeCell ref="BV22:CC22"/>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13" zoomScale="70" zoomScaleNormal="70" zoomScaleSheetLayoutView="100" workbookViewId="0">
      <selection activeCell="C34" sqref="C34:E34"/>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532</v>
      </c>
      <c r="G33" s="29" t="s">
        <v>533</v>
      </c>
      <c r="H33" s="29" t="s">
        <v>534</v>
      </c>
      <c r="I33" s="29" t="s">
        <v>535</v>
      </c>
      <c r="J33" s="30" t="s">
        <v>536</v>
      </c>
      <c r="K33" s="22"/>
      <c r="L33" s="22"/>
      <c r="M33" s="22"/>
      <c r="N33" s="22"/>
      <c r="O33" s="22"/>
      <c r="P33" s="22"/>
    </row>
    <row r="34" spans="1:16" ht="39" customHeight="1" x14ac:dyDescent="0.15">
      <c r="A34" s="22"/>
      <c r="B34" s="31"/>
      <c r="C34" s="1151" t="s">
        <v>540</v>
      </c>
      <c r="D34" s="1151"/>
      <c r="E34" s="1152"/>
      <c r="F34" s="32">
        <v>9.4499999999999993</v>
      </c>
      <c r="G34" s="33">
        <v>12.62</v>
      </c>
      <c r="H34" s="33">
        <v>10.23</v>
      </c>
      <c r="I34" s="33">
        <v>12.64</v>
      </c>
      <c r="J34" s="34">
        <v>9.1199999999999992</v>
      </c>
      <c r="K34" s="22"/>
      <c r="L34" s="22"/>
      <c r="M34" s="22"/>
      <c r="N34" s="22"/>
      <c r="O34" s="22"/>
      <c r="P34" s="22"/>
    </row>
    <row r="35" spans="1:16" ht="39" customHeight="1" x14ac:dyDescent="0.15">
      <c r="A35" s="22"/>
      <c r="B35" s="35"/>
      <c r="C35" s="1145" t="s">
        <v>541</v>
      </c>
      <c r="D35" s="1146"/>
      <c r="E35" s="1147"/>
      <c r="F35" s="36">
        <v>6.83</v>
      </c>
      <c r="G35" s="37">
        <v>6.62</v>
      </c>
      <c r="H35" s="37">
        <v>7.09</v>
      </c>
      <c r="I35" s="37">
        <v>7.8</v>
      </c>
      <c r="J35" s="38">
        <v>7.66</v>
      </c>
      <c r="K35" s="22"/>
      <c r="L35" s="22"/>
      <c r="M35" s="22"/>
      <c r="N35" s="22"/>
      <c r="O35" s="22"/>
      <c r="P35" s="22"/>
    </row>
    <row r="36" spans="1:16" ht="39" customHeight="1" x14ac:dyDescent="0.15">
      <c r="A36" s="22"/>
      <c r="B36" s="35"/>
      <c r="C36" s="1145" t="s">
        <v>542</v>
      </c>
      <c r="D36" s="1146"/>
      <c r="E36" s="1147"/>
      <c r="F36" s="36">
        <v>0.96</v>
      </c>
      <c r="G36" s="37">
        <v>1.0900000000000001</v>
      </c>
      <c r="H36" s="37">
        <v>2.0299999999999998</v>
      </c>
      <c r="I36" s="37">
        <v>1</v>
      </c>
      <c r="J36" s="38">
        <v>1.61</v>
      </c>
      <c r="K36" s="22"/>
      <c r="L36" s="22"/>
      <c r="M36" s="22"/>
      <c r="N36" s="22"/>
      <c r="O36" s="22"/>
      <c r="P36" s="22"/>
    </row>
    <row r="37" spans="1:16" ht="39" customHeight="1" x14ac:dyDescent="0.15">
      <c r="A37" s="22"/>
      <c r="B37" s="35"/>
      <c r="C37" s="1145" t="s">
        <v>543</v>
      </c>
      <c r="D37" s="1146"/>
      <c r="E37" s="1147"/>
      <c r="F37" s="36" t="s">
        <v>493</v>
      </c>
      <c r="G37" s="37" t="s">
        <v>493</v>
      </c>
      <c r="H37" s="37" t="s">
        <v>493</v>
      </c>
      <c r="I37" s="37" t="s">
        <v>493</v>
      </c>
      <c r="J37" s="38">
        <v>1.52</v>
      </c>
      <c r="K37" s="22"/>
      <c r="L37" s="22"/>
      <c r="M37" s="22"/>
      <c r="N37" s="22"/>
      <c r="O37" s="22"/>
      <c r="P37" s="22"/>
    </row>
    <row r="38" spans="1:16" ht="39" customHeight="1" x14ac:dyDescent="0.15">
      <c r="A38" s="22"/>
      <c r="B38" s="35"/>
      <c r="C38" s="1145" t="s">
        <v>544</v>
      </c>
      <c r="D38" s="1146"/>
      <c r="E38" s="1147"/>
      <c r="F38" s="36">
        <v>0.62</v>
      </c>
      <c r="G38" s="37">
        <v>0.4</v>
      </c>
      <c r="H38" s="37">
        <v>0.34</v>
      </c>
      <c r="I38" s="37">
        <v>0.36</v>
      </c>
      <c r="J38" s="38">
        <v>0.34</v>
      </c>
      <c r="K38" s="22"/>
      <c r="L38" s="22"/>
      <c r="M38" s="22"/>
      <c r="N38" s="22"/>
      <c r="O38" s="22"/>
      <c r="P38" s="22"/>
    </row>
    <row r="39" spans="1:16" ht="39" customHeight="1" x14ac:dyDescent="0.15">
      <c r="A39" s="22"/>
      <c r="B39" s="35"/>
      <c r="C39" s="1145" t="s">
        <v>545</v>
      </c>
      <c r="D39" s="1146"/>
      <c r="E39" s="1147"/>
      <c r="F39" s="36" t="s">
        <v>493</v>
      </c>
      <c r="G39" s="37" t="s">
        <v>493</v>
      </c>
      <c r="H39" s="37" t="s">
        <v>493</v>
      </c>
      <c r="I39" s="37" t="s">
        <v>493</v>
      </c>
      <c r="J39" s="38">
        <v>0.23</v>
      </c>
      <c r="K39" s="22"/>
      <c r="L39" s="22"/>
      <c r="M39" s="22"/>
      <c r="N39" s="22"/>
      <c r="O39" s="22"/>
      <c r="P39" s="22"/>
    </row>
    <row r="40" spans="1:16" ht="39" customHeight="1" x14ac:dyDescent="0.15">
      <c r="A40" s="22"/>
      <c r="B40" s="35"/>
      <c r="C40" s="1145" t="s">
        <v>546</v>
      </c>
      <c r="D40" s="1146"/>
      <c r="E40" s="1147"/>
      <c r="F40" s="36">
        <v>0.01</v>
      </c>
      <c r="G40" s="37">
        <v>0.02</v>
      </c>
      <c r="H40" s="37">
        <v>0.05</v>
      </c>
      <c r="I40" s="37">
        <v>0.15</v>
      </c>
      <c r="J40" s="38">
        <v>0.02</v>
      </c>
      <c r="K40" s="22"/>
      <c r="L40" s="22"/>
      <c r="M40" s="22"/>
      <c r="N40" s="22"/>
      <c r="O40" s="22"/>
      <c r="P40" s="22"/>
    </row>
    <row r="41" spans="1:16" ht="39" customHeight="1" x14ac:dyDescent="0.15">
      <c r="A41" s="22"/>
      <c r="B41" s="35"/>
      <c r="C41" s="1145" t="s">
        <v>547</v>
      </c>
      <c r="D41" s="1146"/>
      <c r="E41" s="1147"/>
      <c r="F41" s="36">
        <v>0.02</v>
      </c>
      <c r="G41" s="37">
        <v>0.02</v>
      </c>
      <c r="H41" s="37">
        <v>0.03</v>
      </c>
      <c r="I41" s="37">
        <v>0.03</v>
      </c>
      <c r="J41" s="38">
        <v>0.02</v>
      </c>
      <c r="K41" s="22"/>
      <c r="L41" s="22"/>
      <c r="M41" s="22"/>
      <c r="N41" s="22"/>
      <c r="O41" s="22"/>
      <c r="P41" s="22"/>
    </row>
    <row r="42" spans="1:16" ht="39" customHeight="1" x14ac:dyDescent="0.15">
      <c r="A42" s="22"/>
      <c r="B42" s="39"/>
      <c r="C42" s="1145" t="s">
        <v>548</v>
      </c>
      <c r="D42" s="1146"/>
      <c r="E42" s="1147"/>
      <c r="F42" s="36" t="s">
        <v>493</v>
      </c>
      <c r="G42" s="37" t="s">
        <v>493</v>
      </c>
      <c r="H42" s="37" t="s">
        <v>493</v>
      </c>
      <c r="I42" s="37" t="s">
        <v>493</v>
      </c>
      <c r="J42" s="38" t="s">
        <v>493</v>
      </c>
      <c r="K42" s="22"/>
      <c r="L42" s="22"/>
      <c r="M42" s="22"/>
      <c r="N42" s="22"/>
      <c r="O42" s="22"/>
      <c r="P42" s="22"/>
    </row>
    <row r="43" spans="1:16" ht="39" customHeight="1" thickBot="1" x14ac:dyDescent="0.2">
      <c r="A43" s="22"/>
      <c r="B43" s="40"/>
      <c r="C43" s="1148" t="s">
        <v>549</v>
      </c>
      <c r="D43" s="1149"/>
      <c r="E43" s="1150"/>
      <c r="F43" s="41">
        <v>0</v>
      </c>
      <c r="G43" s="42">
        <v>0.03</v>
      </c>
      <c r="H43" s="42">
        <v>0</v>
      </c>
      <c r="I43" s="42">
        <v>1.01</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dwqYqLmj3wpqByQ/ZXoWp2XsTCnRATTa2RJMx5heF8LJQyNtctrHAinU4YlDadoJSeyJbDtvzW2y/CeNngUeZA==" saltValue="rcExXOCk7kQdJHtbCifPr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B43"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532</v>
      </c>
      <c r="L44" s="56" t="s">
        <v>533</v>
      </c>
      <c r="M44" s="56" t="s">
        <v>534</v>
      </c>
      <c r="N44" s="56" t="s">
        <v>535</v>
      </c>
      <c r="O44" s="57" t="s">
        <v>536</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1416</v>
      </c>
      <c r="L45" s="60">
        <v>1456</v>
      </c>
      <c r="M45" s="60">
        <v>1486</v>
      </c>
      <c r="N45" s="60">
        <v>1458</v>
      </c>
      <c r="O45" s="61">
        <v>1473</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493</v>
      </c>
      <c r="L46" s="64" t="s">
        <v>493</v>
      </c>
      <c r="M46" s="64" t="s">
        <v>493</v>
      </c>
      <c r="N46" s="64" t="s">
        <v>493</v>
      </c>
      <c r="O46" s="65" t="s">
        <v>493</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493</v>
      </c>
      <c r="L47" s="64" t="s">
        <v>493</v>
      </c>
      <c r="M47" s="64" t="s">
        <v>493</v>
      </c>
      <c r="N47" s="64" t="s">
        <v>493</v>
      </c>
      <c r="O47" s="65" t="s">
        <v>493</v>
      </c>
      <c r="P47" s="48"/>
      <c r="Q47" s="48"/>
      <c r="R47" s="48"/>
      <c r="S47" s="48"/>
      <c r="T47" s="48"/>
      <c r="U47" s="48"/>
    </row>
    <row r="48" spans="1:21" ht="30.75" customHeight="1" x14ac:dyDescent="0.15">
      <c r="A48" s="48"/>
      <c r="B48" s="1178"/>
      <c r="C48" s="1179"/>
      <c r="D48" s="62"/>
      <c r="E48" s="1155" t="s">
        <v>13</v>
      </c>
      <c r="F48" s="1155"/>
      <c r="G48" s="1155"/>
      <c r="H48" s="1155"/>
      <c r="I48" s="1155"/>
      <c r="J48" s="1156"/>
      <c r="K48" s="63">
        <v>52</v>
      </c>
      <c r="L48" s="64">
        <v>49</v>
      </c>
      <c r="M48" s="64">
        <v>53</v>
      </c>
      <c r="N48" s="64">
        <v>63</v>
      </c>
      <c r="O48" s="65">
        <v>67</v>
      </c>
      <c r="P48" s="48"/>
      <c r="Q48" s="48"/>
      <c r="R48" s="48"/>
      <c r="S48" s="48"/>
      <c r="T48" s="48"/>
      <c r="U48" s="48"/>
    </row>
    <row r="49" spans="1:21" ht="30.75" customHeight="1" x14ac:dyDescent="0.15">
      <c r="A49" s="48"/>
      <c r="B49" s="1178"/>
      <c r="C49" s="1179"/>
      <c r="D49" s="62"/>
      <c r="E49" s="1155" t="s">
        <v>14</v>
      </c>
      <c r="F49" s="1155"/>
      <c r="G49" s="1155"/>
      <c r="H49" s="1155"/>
      <c r="I49" s="1155"/>
      <c r="J49" s="1156"/>
      <c r="K49" s="63" t="s">
        <v>493</v>
      </c>
      <c r="L49" s="64" t="s">
        <v>493</v>
      </c>
      <c r="M49" s="64" t="s">
        <v>493</v>
      </c>
      <c r="N49" s="64" t="s">
        <v>493</v>
      </c>
      <c r="O49" s="65" t="s">
        <v>493</v>
      </c>
      <c r="P49" s="48"/>
      <c r="Q49" s="48"/>
      <c r="R49" s="48"/>
      <c r="S49" s="48"/>
      <c r="T49" s="48"/>
      <c r="U49" s="48"/>
    </row>
    <row r="50" spans="1:21" ht="30.75" customHeight="1" x14ac:dyDescent="0.15">
      <c r="A50" s="48"/>
      <c r="B50" s="1178"/>
      <c r="C50" s="1179"/>
      <c r="D50" s="62"/>
      <c r="E50" s="1155" t="s">
        <v>15</v>
      </c>
      <c r="F50" s="1155"/>
      <c r="G50" s="1155"/>
      <c r="H50" s="1155"/>
      <c r="I50" s="1155"/>
      <c r="J50" s="1156"/>
      <c r="K50" s="63">
        <v>0</v>
      </c>
      <c r="L50" s="64">
        <v>0</v>
      </c>
      <c r="M50" s="64">
        <v>0</v>
      </c>
      <c r="N50" s="64">
        <v>0</v>
      </c>
      <c r="O50" s="65">
        <v>0</v>
      </c>
      <c r="P50" s="48"/>
      <c r="Q50" s="48"/>
      <c r="R50" s="48"/>
      <c r="S50" s="48"/>
      <c r="T50" s="48"/>
      <c r="U50" s="48"/>
    </row>
    <row r="51" spans="1:21" ht="30.75" customHeight="1" x14ac:dyDescent="0.15">
      <c r="A51" s="48"/>
      <c r="B51" s="1180"/>
      <c r="C51" s="1181"/>
      <c r="D51" s="66"/>
      <c r="E51" s="1155" t="s">
        <v>16</v>
      </c>
      <c r="F51" s="1155"/>
      <c r="G51" s="1155"/>
      <c r="H51" s="1155"/>
      <c r="I51" s="1155"/>
      <c r="J51" s="1156"/>
      <c r="K51" s="63">
        <v>0</v>
      </c>
      <c r="L51" s="64">
        <v>0</v>
      </c>
      <c r="M51" s="64">
        <v>0</v>
      </c>
      <c r="N51" s="64">
        <v>0</v>
      </c>
      <c r="O51" s="65">
        <v>2</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1111</v>
      </c>
      <c r="L52" s="64">
        <v>1125</v>
      </c>
      <c r="M52" s="64">
        <v>1120</v>
      </c>
      <c r="N52" s="64">
        <v>1049</v>
      </c>
      <c r="O52" s="65">
        <v>1111</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357</v>
      </c>
      <c r="L53" s="69">
        <v>380</v>
      </c>
      <c r="M53" s="69">
        <v>419</v>
      </c>
      <c r="N53" s="69">
        <v>472</v>
      </c>
      <c r="O53" s="70">
        <v>431</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550</v>
      </c>
      <c r="L57" s="81" t="s">
        <v>551</v>
      </c>
      <c r="M57" s="81" t="s">
        <v>552</v>
      </c>
      <c r="N57" s="81" t="s">
        <v>553</v>
      </c>
      <c r="O57" s="82" t="s">
        <v>554</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TvwT5lHLraz/rBEuPw0Ws8aIXychiIHAthd3w7/W8io7VpeQzpEe5iwZLPKPKPpQ1J7CM/nIEPO9iKPi/Kmb1Q==" saltValue="0mavneaLxttIabjjYmT8V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A31" zoomScaleSheetLayoutView="100" workbookViewId="0">
      <selection activeCell="M41" sqref="M41:M46"/>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532</v>
      </c>
      <c r="J40" s="103" t="s">
        <v>533</v>
      </c>
      <c r="K40" s="103" t="s">
        <v>534</v>
      </c>
      <c r="L40" s="103" t="s">
        <v>535</v>
      </c>
      <c r="M40" s="104" t="s">
        <v>536</v>
      </c>
    </row>
    <row r="41" spans="2:13" ht="27.75" customHeight="1" x14ac:dyDescent="0.15">
      <c r="B41" s="1196" t="s">
        <v>30</v>
      </c>
      <c r="C41" s="1197"/>
      <c r="D41" s="105"/>
      <c r="E41" s="1198" t="s">
        <v>31</v>
      </c>
      <c r="F41" s="1198"/>
      <c r="G41" s="1198"/>
      <c r="H41" s="1199"/>
      <c r="I41" s="343">
        <v>8438</v>
      </c>
      <c r="J41" s="344">
        <v>8728</v>
      </c>
      <c r="K41" s="344">
        <v>8545</v>
      </c>
      <c r="L41" s="344">
        <v>8177</v>
      </c>
      <c r="M41" s="345">
        <v>7737</v>
      </c>
    </row>
    <row r="42" spans="2:13" ht="27.75" customHeight="1" x14ac:dyDescent="0.15">
      <c r="B42" s="1186"/>
      <c r="C42" s="1187"/>
      <c r="D42" s="106"/>
      <c r="E42" s="1190" t="s">
        <v>32</v>
      </c>
      <c r="F42" s="1190"/>
      <c r="G42" s="1190"/>
      <c r="H42" s="1191"/>
      <c r="I42" s="346">
        <v>1</v>
      </c>
      <c r="J42" s="347">
        <v>1</v>
      </c>
      <c r="K42" s="347">
        <v>1</v>
      </c>
      <c r="L42" s="347">
        <v>1</v>
      </c>
      <c r="M42" s="348">
        <v>0</v>
      </c>
    </row>
    <row r="43" spans="2:13" ht="27.75" customHeight="1" x14ac:dyDescent="0.15">
      <c r="B43" s="1186"/>
      <c r="C43" s="1187"/>
      <c r="D43" s="106"/>
      <c r="E43" s="1190" t="s">
        <v>33</v>
      </c>
      <c r="F43" s="1190"/>
      <c r="G43" s="1190"/>
      <c r="H43" s="1191"/>
      <c r="I43" s="346">
        <v>489</v>
      </c>
      <c r="J43" s="347">
        <v>376</v>
      </c>
      <c r="K43" s="347">
        <v>243</v>
      </c>
      <c r="L43" s="347">
        <v>811</v>
      </c>
      <c r="M43" s="348">
        <v>884</v>
      </c>
    </row>
    <row r="44" spans="2:13" ht="27.75" customHeight="1" x14ac:dyDescent="0.15">
      <c r="B44" s="1186"/>
      <c r="C44" s="1187"/>
      <c r="D44" s="106"/>
      <c r="E44" s="1190" t="s">
        <v>34</v>
      </c>
      <c r="F44" s="1190"/>
      <c r="G44" s="1190"/>
      <c r="H44" s="1191"/>
      <c r="I44" s="346" t="s">
        <v>493</v>
      </c>
      <c r="J44" s="347" t="s">
        <v>493</v>
      </c>
      <c r="K44" s="347" t="s">
        <v>493</v>
      </c>
      <c r="L44" s="347" t="s">
        <v>493</v>
      </c>
      <c r="M44" s="348" t="s">
        <v>493</v>
      </c>
    </row>
    <row r="45" spans="2:13" ht="27.75" customHeight="1" x14ac:dyDescent="0.15">
      <c r="B45" s="1186"/>
      <c r="C45" s="1187"/>
      <c r="D45" s="106"/>
      <c r="E45" s="1190" t="s">
        <v>35</v>
      </c>
      <c r="F45" s="1190"/>
      <c r="G45" s="1190"/>
      <c r="H45" s="1191"/>
      <c r="I45" s="346">
        <v>721</v>
      </c>
      <c r="J45" s="347">
        <v>616</v>
      </c>
      <c r="K45" s="347">
        <v>506</v>
      </c>
      <c r="L45" s="347">
        <v>529</v>
      </c>
      <c r="M45" s="348">
        <v>534</v>
      </c>
    </row>
    <row r="46" spans="2:13" ht="27.75" customHeight="1" x14ac:dyDescent="0.15">
      <c r="B46" s="1186"/>
      <c r="C46" s="1187"/>
      <c r="D46" s="107"/>
      <c r="E46" s="1190" t="s">
        <v>36</v>
      </c>
      <c r="F46" s="1190"/>
      <c r="G46" s="1190"/>
      <c r="H46" s="1191"/>
      <c r="I46" s="346">
        <v>181</v>
      </c>
      <c r="J46" s="347">
        <v>242</v>
      </c>
      <c r="K46" s="347">
        <v>230</v>
      </c>
      <c r="L46" s="347">
        <v>200</v>
      </c>
      <c r="M46" s="348">
        <v>203</v>
      </c>
    </row>
    <row r="47" spans="2:13" ht="27.75" customHeight="1" x14ac:dyDescent="0.15">
      <c r="B47" s="1186"/>
      <c r="C47" s="1187"/>
      <c r="D47" s="108"/>
      <c r="E47" s="1200" t="s">
        <v>37</v>
      </c>
      <c r="F47" s="1201"/>
      <c r="G47" s="1201"/>
      <c r="H47" s="1202"/>
      <c r="I47" s="346" t="s">
        <v>493</v>
      </c>
      <c r="J47" s="347" t="s">
        <v>493</v>
      </c>
      <c r="K47" s="347" t="s">
        <v>493</v>
      </c>
      <c r="L47" s="347" t="s">
        <v>493</v>
      </c>
      <c r="M47" s="348" t="s">
        <v>493</v>
      </c>
    </row>
    <row r="48" spans="2:13" ht="27.75" customHeight="1" x14ac:dyDescent="0.15">
      <c r="B48" s="1186"/>
      <c r="C48" s="1187"/>
      <c r="D48" s="106"/>
      <c r="E48" s="1190" t="s">
        <v>38</v>
      </c>
      <c r="F48" s="1190"/>
      <c r="G48" s="1190"/>
      <c r="H48" s="1191"/>
      <c r="I48" s="346" t="s">
        <v>493</v>
      </c>
      <c r="J48" s="347" t="s">
        <v>493</v>
      </c>
      <c r="K48" s="347" t="s">
        <v>493</v>
      </c>
      <c r="L48" s="347" t="s">
        <v>493</v>
      </c>
      <c r="M48" s="348" t="s">
        <v>493</v>
      </c>
    </row>
    <row r="49" spans="2:13" ht="27.75" customHeight="1" x14ac:dyDescent="0.15">
      <c r="B49" s="1188"/>
      <c r="C49" s="1189"/>
      <c r="D49" s="106"/>
      <c r="E49" s="1190" t="s">
        <v>39</v>
      </c>
      <c r="F49" s="1190"/>
      <c r="G49" s="1190"/>
      <c r="H49" s="1191"/>
      <c r="I49" s="346" t="s">
        <v>493</v>
      </c>
      <c r="J49" s="347" t="s">
        <v>493</v>
      </c>
      <c r="K49" s="347" t="s">
        <v>493</v>
      </c>
      <c r="L49" s="347" t="s">
        <v>493</v>
      </c>
      <c r="M49" s="348" t="s">
        <v>493</v>
      </c>
    </row>
    <row r="50" spans="2:13" ht="27.75" customHeight="1" x14ac:dyDescent="0.15">
      <c r="B50" s="1184" t="s">
        <v>40</v>
      </c>
      <c r="C50" s="1185"/>
      <c r="D50" s="109"/>
      <c r="E50" s="1190" t="s">
        <v>41</v>
      </c>
      <c r="F50" s="1190"/>
      <c r="G50" s="1190"/>
      <c r="H50" s="1191"/>
      <c r="I50" s="346">
        <v>2469</v>
      </c>
      <c r="J50" s="347">
        <v>3270</v>
      </c>
      <c r="K50" s="347">
        <v>3554</v>
      </c>
      <c r="L50" s="347">
        <v>3222</v>
      </c>
      <c r="M50" s="348">
        <v>3295</v>
      </c>
    </row>
    <row r="51" spans="2:13" ht="27.75" customHeight="1" x14ac:dyDescent="0.15">
      <c r="B51" s="1186"/>
      <c r="C51" s="1187"/>
      <c r="D51" s="106"/>
      <c r="E51" s="1190" t="s">
        <v>42</v>
      </c>
      <c r="F51" s="1190"/>
      <c r="G51" s="1190"/>
      <c r="H51" s="1191"/>
      <c r="I51" s="346">
        <v>294</v>
      </c>
      <c r="J51" s="347">
        <v>249</v>
      </c>
      <c r="K51" s="347">
        <v>207</v>
      </c>
      <c r="L51" s="347">
        <v>166</v>
      </c>
      <c r="M51" s="348">
        <v>133</v>
      </c>
    </row>
    <row r="52" spans="2:13" ht="27.75" customHeight="1" x14ac:dyDescent="0.15">
      <c r="B52" s="1188"/>
      <c r="C52" s="1189"/>
      <c r="D52" s="106"/>
      <c r="E52" s="1190" t="s">
        <v>43</v>
      </c>
      <c r="F52" s="1190"/>
      <c r="G52" s="1190"/>
      <c r="H52" s="1191"/>
      <c r="I52" s="346">
        <v>7397</v>
      </c>
      <c r="J52" s="347">
        <v>7643</v>
      </c>
      <c r="K52" s="347">
        <v>6864</v>
      </c>
      <c r="L52" s="347">
        <v>7257</v>
      </c>
      <c r="M52" s="348">
        <v>6446</v>
      </c>
    </row>
    <row r="53" spans="2:13" ht="27.75" customHeight="1" thickBot="1" x14ac:dyDescent="0.2">
      <c r="B53" s="1192" t="s">
        <v>19</v>
      </c>
      <c r="C53" s="1193"/>
      <c r="D53" s="110"/>
      <c r="E53" s="1194" t="s">
        <v>44</v>
      </c>
      <c r="F53" s="1194"/>
      <c r="G53" s="1194"/>
      <c r="H53" s="1195"/>
      <c r="I53" s="349">
        <v>-330</v>
      </c>
      <c r="J53" s="350">
        <v>-1199</v>
      </c>
      <c r="K53" s="350">
        <v>-1100</v>
      </c>
      <c r="L53" s="350">
        <v>-927</v>
      </c>
      <c r="M53" s="351">
        <v>-515</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Oze4RAjS1GuaWlE2JxRBJ+eutKKlRnp9FhtYIt1wmeTmRapif3ZL62389wlvXfnG9VoyVnAnRmtpYD3vEp70kg==" saltValue="M2EOa85a+Cyyh/RvAfHxz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B1" zoomScale="70" zoomScaleNormal="70" zoomScaleSheetLayoutView="100" workbookViewId="0">
      <selection activeCell="C60" sqref="C60:E60"/>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534</v>
      </c>
      <c r="G54" s="119" t="s">
        <v>535</v>
      </c>
      <c r="H54" s="120" t="s">
        <v>536</v>
      </c>
    </row>
    <row r="55" spans="2:8" ht="52.5" customHeight="1" x14ac:dyDescent="0.15">
      <c r="B55" s="121"/>
      <c r="C55" s="1211" t="s">
        <v>46</v>
      </c>
      <c r="D55" s="1211"/>
      <c r="E55" s="1212"/>
      <c r="F55" s="352">
        <v>1766</v>
      </c>
      <c r="G55" s="352">
        <v>1344</v>
      </c>
      <c r="H55" s="353">
        <v>1360</v>
      </c>
    </row>
    <row r="56" spans="2:8" ht="52.5" customHeight="1" x14ac:dyDescent="0.15">
      <c r="B56" s="122"/>
      <c r="C56" s="1213" t="s">
        <v>47</v>
      </c>
      <c r="D56" s="1213"/>
      <c r="E56" s="1214"/>
      <c r="F56" s="354">
        <v>216</v>
      </c>
      <c r="G56" s="354">
        <v>216</v>
      </c>
      <c r="H56" s="355">
        <v>216</v>
      </c>
    </row>
    <row r="57" spans="2:8" ht="53.25" customHeight="1" x14ac:dyDescent="0.15">
      <c r="B57" s="122"/>
      <c r="C57" s="1215" t="s">
        <v>48</v>
      </c>
      <c r="D57" s="1215"/>
      <c r="E57" s="1216"/>
      <c r="F57" s="356">
        <v>1280</v>
      </c>
      <c r="G57" s="356">
        <v>1570</v>
      </c>
      <c r="H57" s="357">
        <v>1623</v>
      </c>
    </row>
    <row r="58" spans="2:8" ht="45.75" customHeight="1" x14ac:dyDescent="0.15">
      <c r="B58" s="123"/>
      <c r="C58" s="1203" t="s">
        <v>565</v>
      </c>
      <c r="D58" s="1204"/>
      <c r="E58" s="1205"/>
      <c r="F58" s="358">
        <v>1133</v>
      </c>
      <c r="G58" s="358">
        <v>1381</v>
      </c>
      <c r="H58" s="359">
        <v>1300</v>
      </c>
    </row>
    <row r="59" spans="2:8" ht="45.75" customHeight="1" x14ac:dyDescent="0.15">
      <c r="B59" s="123"/>
      <c r="C59" s="1203" t="s">
        <v>566</v>
      </c>
      <c r="D59" s="1204"/>
      <c r="E59" s="1205"/>
      <c r="F59" s="358">
        <v>89</v>
      </c>
      <c r="G59" s="358">
        <v>120</v>
      </c>
      <c r="H59" s="359">
        <v>222</v>
      </c>
    </row>
    <row r="60" spans="2:8" ht="45.75" customHeight="1" x14ac:dyDescent="0.15">
      <c r="B60" s="123"/>
      <c r="C60" s="1203" t="s">
        <v>567</v>
      </c>
      <c r="D60" s="1204"/>
      <c r="E60" s="1205"/>
      <c r="F60" s="358">
        <v>0</v>
      </c>
      <c r="G60" s="358">
        <v>0</v>
      </c>
      <c r="H60" s="359">
        <v>50</v>
      </c>
    </row>
    <row r="61" spans="2:8" ht="45.75" customHeight="1" x14ac:dyDescent="0.15">
      <c r="B61" s="123"/>
      <c r="C61" s="1203" t="s">
        <v>568</v>
      </c>
      <c r="D61" s="1204"/>
      <c r="E61" s="1205"/>
      <c r="F61" s="358">
        <v>6</v>
      </c>
      <c r="G61" s="358">
        <v>9</v>
      </c>
      <c r="H61" s="359">
        <v>16</v>
      </c>
    </row>
    <row r="62" spans="2:8" ht="45.75" customHeight="1" thickBot="1" x14ac:dyDescent="0.2">
      <c r="B62" s="124"/>
      <c r="C62" s="1206" t="s">
        <v>569</v>
      </c>
      <c r="D62" s="1207"/>
      <c r="E62" s="1208"/>
      <c r="F62" s="360">
        <v>1</v>
      </c>
      <c r="G62" s="360">
        <v>2</v>
      </c>
      <c r="H62" s="361">
        <v>2</v>
      </c>
    </row>
    <row r="63" spans="2:8" ht="52.5" customHeight="1" thickBot="1" x14ac:dyDescent="0.2">
      <c r="B63" s="125"/>
      <c r="C63" s="1209" t="s">
        <v>49</v>
      </c>
      <c r="D63" s="1209"/>
      <c r="E63" s="1210"/>
      <c r="F63" s="362">
        <v>3262</v>
      </c>
      <c r="G63" s="362">
        <v>3130</v>
      </c>
      <c r="H63" s="363">
        <v>3199</v>
      </c>
    </row>
    <row r="64" spans="2:8" x14ac:dyDescent="0.15"/>
  </sheetData>
  <sheetProtection algorithmName="SHA-512" hashValue="Z3tdoq2ZwbrijPqacXDYuc/CLlkugsVABfvHGB16rjuNokQy++zb/3oBTWl0MezMZ9D++P8CKB58Q21DTtbe4w==" saltValue="a4uCedY0LZYo4uhSbqm5S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531</v>
      </c>
      <c r="G2" s="139"/>
      <c r="H2" s="140"/>
    </row>
    <row r="3" spans="1:8" x14ac:dyDescent="0.15">
      <c r="A3" s="136" t="s">
        <v>524</v>
      </c>
      <c r="B3" s="141"/>
      <c r="C3" s="142"/>
      <c r="D3" s="143">
        <v>259237</v>
      </c>
      <c r="E3" s="144"/>
      <c r="F3" s="145">
        <v>125391</v>
      </c>
      <c r="G3" s="146"/>
      <c r="H3" s="147"/>
    </row>
    <row r="4" spans="1:8" x14ac:dyDescent="0.15">
      <c r="A4" s="148"/>
      <c r="B4" s="149"/>
      <c r="C4" s="150"/>
      <c r="D4" s="151">
        <v>65079</v>
      </c>
      <c r="E4" s="152"/>
      <c r="F4" s="153">
        <v>68516</v>
      </c>
      <c r="G4" s="154"/>
      <c r="H4" s="155"/>
    </row>
    <row r="5" spans="1:8" x14ac:dyDescent="0.15">
      <c r="A5" s="136" t="s">
        <v>526</v>
      </c>
      <c r="B5" s="141"/>
      <c r="C5" s="142"/>
      <c r="D5" s="143">
        <v>350446</v>
      </c>
      <c r="E5" s="144"/>
      <c r="F5" s="145">
        <v>138402</v>
      </c>
      <c r="G5" s="146"/>
      <c r="H5" s="147"/>
    </row>
    <row r="6" spans="1:8" x14ac:dyDescent="0.15">
      <c r="A6" s="148"/>
      <c r="B6" s="149"/>
      <c r="C6" s="150"/>
      <c r="D6" s="151">
        <v>84049</v>
      </c>
      <c r="E6" s="152"/>
      <c r="F6" s="153">
        <v>70652</v>
      </c>
      <c r="G6" s="154"/>
      <c r="H6" s="155"/>
    </row>
    <row r="7" spans="1:8" x14ac:dyDescent="0.15">
      <c r="A7" s="136" t="s">
        <v>527</v>
      </c>
      <c r="B7" s="141"/>
      <c r="C7" s="142"/>
      <c r="D7" s="143">
        <v>310240</v>
      </c>
      <c r="E7" s="144"/>
      <c r="F7" s="145">
        <v>146367</v>
      </c>
      <c r="G7" s="146"/>
      <c r="H7" s="147"/>
    </row>
    <row r="8" spans="1:8" x14ac:dyDescent="0.15">
      <c r="A8" s="148"/>
      <c r="B8" s="149"/>
      <c r="C8" s="150"/>
      <c r="D8" s="151">
        <v>76283</v>
      </c>
      <c r="E8" s="152"/>
      <c r="F8" s="153">
        <v>79441</v>
      </c>
      <c r="G8" s="154"/>
      <c r="H8" s="155"/>
    </row>
    <row r="9" spans="1:8" x14ac:dyDescent="0.15">
      <c r="A9" s="136" t="s">
        <v>528</v>
      </c>
      <c r="B9" s="141"/>
      <c r="C9" s="142"/>
      <c r="D9" s="143">
        <v>255812</v>
      </c>
      <c r="E9" s="144"/>
      <c r="F9" s="145">
        <v>165181</v>
      </c>
      <c r="G9" s="146"/>
      <c r="H9" s="147"/>
    </row>
    <row r="10" spans="1:8" x14ac:dyDescent="0.15">
      <c r="A10" s="148"/>
      <c r="B10" s="149"/>
      <c r="C10" s="150"/>
      <c r="D10" s="151">
        <v>55781</v>
      </c>
      <c r="E10" s="152"/>
      <c r="F10" s="153">
        <v>82246</v>
      </c>
      <c r="G10" s="154"/>
      <c r="H10" s="155"/>
    </row>
    <row r="11" spans="1:8" x14ac:dyDescent="0.15">
      <c r="A11" s="136" t="s">
        <v>529</v>
      </c>
      <c r="B11" s="141"/>
      <c r="C11" s="142"/>
      <c r="D11" s="143">
        <v>230845</v>
      </c>
      <c r="E11" s="144"/>
      <c r="F11" s="145">
        <v>166234</v>
      </c>
      <c r="G11" s="146"/>
      <c r="H11" s="147"/>
    </row>
    <row r="12" spans="1:8" x14ac:dyDescent="0.15">
      <c r="A12" s="148"/>
      <c r="B12" s="149"/>
      <c r="C12" s="156"/>
      <c r="D12" s="151">
        <v>65540</v>
      </c>
      <c r="E12" s="152"/>
      <c r="F12" s="153">
        <v>89789</v>
      </c>
      <c r="G12" s="154"/>
      <c r="H12" s="155"/>
    </row>
    <row r="13" spans="1:8" x14ac:dyDescent="0.15">
      <c r="A13" s="136"/>
      <c r="B13" s="141"/>
      <c r="C13" s="157"/>
      <c r="D13" s="158">
        <v>281316</v>
      </c>
      <c r="E13" s="159"/>
      <c r="F13" s="160">
        <v>148315</v>
      </c>
      <c r="G13" s="161"/>
      <c r="H13" s="147"/>
    </row>
    <row r="14" spans="1:8" x14ac:dyDescent="0.15">
      <c r="A14" s="148"/>
      <c r="B14" s="149"/>
      <c r="C14" s="150"/>
      <c r="D14" s="151">
        <v>69346</v>
      </c>
      <c r="E14" s="152"/>
      <c r="F14" s="153">
        <v>78129</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9.4600000000000009</v>
      </c>
      <c r="C19" s="162">
        <f>ROUND(VALUE(SUBSTITUTE(実質収支比率等に係る経年分析!G$48,"▲","-")),2)</f>
        <v>12.63</v>
      </c>
      <c r="D19" s="162">
        <f>ROUND(VALUE(SUBSTITUTE(実質収支比率等に係る経年分析!H$48,"▲","-")),2)</f>
        <v>10.23</v>
      </c>
      <c r="E19" s="162">
        <f>ROUND(VALUE(SUBSTITUTE(実質収支比率等に係る経年分析!I$48,"▲","-")),2)</f>
        <v>12.65</v>
      </c>
      <c r="F19" s="162">
        <f>ROUND(VALUE(SUBSTITUTE(実質収支比率等に係る経年分析!J$48,"▲","-")),2)</f>
        <v>9.1300000000000008</v>
      </c>
    </row>
    <row r="20" spans="1:11" x14ac:dyDescent="0.15">
      <c r="A20" s="162" t="s">
        <v>53</v>
      </c>
      <c r="B20" s="162">
        <f>ROUND(VALUE(SUBSTITUTE(実質収支比率等に係る経年分析!F$47,"▲","-")),2)</f>
        <v>28.05</v>
      </c>
      <c r="C20" s="162">
        <f>ROUND(VALUE(SUBSTITUTE(実質収支比率等に係る経年分析!G$47,"▲","-")),2)</f>
        <v>30.61</v>
      </c>
      <c r="D20" s="162">
        <f>ROUND(VALUE(SUBSTITUTE(実質収支比率等に係る経年分析!H$47,"▲","-")),2)</f>
        <v>31.72</v>
      </c>
      <c r="E20" s="162">
        <f>ROUND(VALUE(SUBSTITUTE(実質収支比率等に係る経年分析!I$47,"▲","-")),2)</f>
        <v>24.1</v>
      </c>
      <c r="F20" s="162">
        <f>ROUND(VALUE(SUBSTITUTE(実質収支比率等に係る経年分析!J$47,"▲","-")),2)</f>
        <v>23.62</v>
      </c>
    </row>
    <row r="21" spans="1:11" x14ac:dyDescent="0.15">
      <c r="A21" s="162" t="s">
        <v>54</v>
      </c>
      <c r="B21" s="162">
        <f>IF(ISNUMBER(VALUE(SUBSTITUTE(実質収支比率等に係る経年分析!F$49,"▲","-"))),ROUND(VALUE(SUBSTITUTE(実質収支比率等に係る経年分析!F$49,"▲","-")),2),NA())</f>
        <v>1.1100000000000001</v>
      </c>
      <c r="C21" s="162">
        <f>IF(ISNUMBER(VALUE(SUBSTITUTE(実質収支比率等に係る経年分析!G$49,"▲","-"))),ROUND(VALUE(SUBSTITUTE(実質収支比率等に係る経年分析!G$49,"▲","-")),2),NA())</f>
        <v>8.2100000000000009</v>
      </c>
      <c r="D21" s="162">
        <f>IF(ISNUMBER(VALUE(SUBSTITUTE(実質収支比率等に係る経年分析!H$49,"▲","-"))),ROUND(VALUE(SUBSTITUTE(実質収支比率等に係る経年分析!H$49,"▲","-")),2),NA())</f>
        <v>-2.5299999999999998</v>
      </c>
      <c r="E21" s="162">
        <f>IF(ISNUMBER(VALUE(SUBSTITUTE(実質収支比率等に係る経年分析!I$49,"▲","-"))),ROUND(VALUE(SUBSTITUTE(実質収支比率等に係る経年分析!I$49,"▲","-")),2),NA())</f>
        <v>-5.12</v>
      </c>
      <c r="F21" s="162">
        <f>IF(ISNUMBER(VALUE(SUBSTITUTE(実質収支比率等に係る経年分析!J$49,"▲","-"))),ROUND(VALUE(SUBSTITUTE(実質収支比率等に係る経年分析!J$49,"▲","-")),2),NA())</f>
        <v>-2.85</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0.03</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1.01</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瀬戸内町後期高齢者医療事業特別会計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0.02</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0.02</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0.03</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0.03</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0.02</v>
      </c>
    </row>
    <row r="30" spans="1:11" x14ac:dyDescent="0.15">
      <c r="A30" s="163" t="str">
        <f>IF(連結実質赤字比率に係る赤字・黒字の構成分析!C$40="",NA(),連結実質赤字比率に係る赤字・黒字の構成分析!C$40)</f>
        <v>瀬戸内町国民健康保険（直営診療勘定）特別会計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0.01</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0.02</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0.05</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0.15</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0.02</v>
      </c>
    </row>
    <row r="31" spans="1:11" x14ac:dyDescent="0.15">
      <c r="A31" s="163" t="str">
        <f>IF(連結実質赤字比率に係る赤字・黒字の構成分析!C$39="",NA(),連結実質赤字比率に係る赤字・黒字の構成分析!C$39)</f>
        <v>瀬戸内町農業集落排水道事業会計</v>
      </c>
      <c r="B31" s="163" t="e">
        <f>IF(ROUND(VALUE(SUBSTITUTE(連結実質赤字比率に係る赤字・黒字の構成分析!F$39,"▲", "-")), 2) &lt; 0, ABS(ROUND(VALUE(SUBSTITUTE(連結実質赤字比率に係る赤字・黒字の構成分析!F$39,"▲", "-")), 2)), NA())</f>
        <v>#VALUE!</v>
      </c>
      <c r="C31" s="163" t="e">
        <f>IF(ROUND(VALUE(SUBSTITUTE(連結実質赤字比率に係る赤字・黒字の構成分析!F$39,"▲", "-")), 2) &gt;= 0, ABS(ROUND(VALUE(SUBSTITUTE(連結実質赤字比率に係る赤字・黒字の構成分析!F$39,"▲", "-")), 2)), NA())</f>
        <v>#VALUE!</v>
      </c>
      <c r="D31" s="163" t="e">
        <f>IF(ROUND(VALUE(SUBSTITUTE(連結実質赤字比率に係る赤字・黒字の構成分析!G$39,"▲", "-")), 2) &lt; 0, ABS(ROUND(VALUE(SUBSTITUTE(連結実質赤字比率に係る赤字・黒字の構成分析!G$39,"▲", "-")), 2)), NA())</f>
        <v>#VALUE!</v>
      </c>
      <c r="E31" s="163" t="e">
        <f>IF(ROUND(VALUE(SUBSTITUTE(連結実質赤字比率に係る赤字・黒字の構成分析!G$39,"▲", "-")), 2) &gt;= 0, ABS(ROUND(VALUE(SUBSTITUTE(連結実質赤字比率に係る赤字・黒字の構成分析!G$39,"▲", "-")), 2)), NA())</f>
        <v>#VALUE!</v>
      </c>
      <c r="F31" s="163" t="e">
        <f>IF(ROUND(VALUE(SUBSTITUTE(連結実質赤字比率に係る赤字・黒字の構成分析!H$39,"▲", "-")), 2) &lt; 0, ABS(ROUND(VALUE(SUBSTITUTE(連結実質赤字比率に係る赤字・黒字の構成分析!H$39,"▲", "-")), 2)), NA())</f>
        <v>#VALUE!</v>
      </c>
      <c r="G31" s="163" t="e">
        <f>IF(ROUND(VALUE(SUBSTITUTE(連結実質赤字比率に係る赤字・黒字の構成分析!H$39,"▲", "-")), 2) &gt;= 0, ABS(ROUND(VALUE(SUBSTITUTE(連結実質赤字比率に係る赤字・黒字の構成分析!H$39,"▲", "-")), 2)), NA())</f>
        <v>#VALUE!</v>
      </c>
      <c r="H31" s="163" t="e">
        <f>IF(ROUND(VALUE(SUBSTITUTE(連結実質赤字比率に係る赤字・黒字の構成分析!I$39,"▲", "-")), 2) &lt; 0, ABS(ROUND(VALUE(SUBSTITUTE(連結実質赤字比率に係る赤字・黒字の構成分析!I$39,"▲", "-")), 2)), NA())</f>
        <v>#VALUE!</v>
      </c>
      <c r="I31" s="163" t="e">
        <f>IF(ROUND(VALUE(SUBSTITUTE(連結実質赤字比率に係る赤字・黒字の構成分析!I$39,"▲", "-")), 2) &gt;= 0, ABS(ROUND(VALUE(SUBSTITUTE(連結実質赤字比率に係る赤字・黒字の構成分析!I$39,"▲", "-")), 2)), NA())</f>
        <v>#VALUE!</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0.23</v>
      </c>
    </row>
    <row r="32" spans="1:11" x14ac:dyDescent="0.15">
      <c r="A32" s="163" t="str">
        <f>IF(連結実質赤字比率に係る赤字・黒字の構成分析!C$38="",NA(),連結実質赤字比率に係る赤字・黒字の構成分析!C$38)</f>
        <v>瀬戸内町国民健康保険（事業勘定）特別会計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0.62</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0.4</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0.34</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0.36</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0.34</v>
      </c>
    </row>
    <row r="33" spans="1:16" x14ac:dyDescent="0.15">
      <c r="A33" s="163" t="str">
        <f>IF(連結実質赤字比率に係る赤字・黒字の構成分析!C$37="",NA(),連結実質赤字比率に係る赤字・黒字の構成分析!C$37)</f>
        <v>瀬戸内町簡易水道事業会計</v>
      </c>
      <c r="B33" s="163" t="e">
        <f>IF(ROUND(VALUE(SUBSTITUTE(連結実質赤字比率に係る赤字・黒字の構成分析!F$37,"▲", "-")), 2) &lt; 0, ABS(ROUND(VALUE(SUBSTITUTE(連結実質赤字比率に係る赤字・黒字の構成分析!F$37,"▲", "-")), 2)), NA())</f>
        <v>#VALUE!</v>
      </c>
      <c r="C33" s="163" t="e">
        <f>IF(ROUND(VALUE(SUBSTITUTE(連結実質赤字比率に係る赤字・黒字の構成分析!F$37,"▲", "-")), 2) &gt;= 0, ABS(ROUND(VALUE(SUBSTITUTE(連結実質赤字比率に係る赤字・黒字の構成分析!F$37,"▲", "-")), 2)), NA())</f>
        <v>#VALUE!</v>
      </c>
      <c r="D33" s="163" t="e">
        <f>IF(ROUND(VALUE(SUBSTITUTE(連結実質赤字比率に係る赤字・黒字の構成分析!G$37,"▲", "-")), 2) &lt; 0, ABS(ROUND(VALUE(SUBSTITUTE(連結実質赤字比率に係る赤字・黒字の構成分析!G$37,"▲", "-")), 2)), NA())</f>
        <v>#VALUE!</v>
      </c>
      <c r="E33" s="163" t="e">
        <f>IF(ROUND(VALUE(SUBSTITUTE(連結実質赤字比率に係る赤字・黒字の構成分析!G$37,"▲", "-")), 2) &gt;= 0, ABS(ROUND(VALUE(SUBSTITUTE(連結実質赤字比率に係る赤字・黒字の構成分析!G$37,"▲", "-")), 2)), NA())</f>
        <v>#VALUE!</v>
      </c>
      <c r="F33" s="163" t="e">
        <f>IF(ROUND(VALUE(SUBSTITUTE(連結実質赤字比率に係る赤字・黒字の構成分析!H$37,"▲", "-")), 2) &lt; 0, ABS(ROUND(VALUE(SUBSTITUTE(連結実質赤字比率に係る赤字・黒字の構成分析!H$37,"▲", "-")), 2)), NA())</f>
        <v>#VALUE!</v>
      </c>
      <c r="G33" s="163" t="e">
        <f>IF(ROUND(VALUE(SUBSTITUTE(連結実質赤字比率に係る赤字・黒字の構成分析!H$37,"▲", "-")), 2) &gt;= 0, ABS(ROUND(VALUE(SUBSTITUTE(連結実質赤字比率に係る赤字・黒字の構成分析!H$37,"▲", "-")), 2)), NA())</f>
        <v>#VALUE!</v>
      </c>
      <c r="H33" s="163" t="e">
        <f>IF(ROUND(VALUE(SUBSTITUTE(連結実質赤字比率に係る赤字・黒字の構成分析!I$37,"▲", "-")), 2) &lt; 0, ABS(ROUND(VALUE(SUBSTITUTE(連結実質赤字比率に係る赤字・黒字の構成分析!I$37,"▲", "-")), 2)), NA())</f>
        <v>#VALUE!</v>
      </c>
      <c r="I33" s="163" t="e">
        <f>IF(ROUND(VALUE(SUBSTITUTE(連結実質赤字比率に係る赤字・黒字の構成分析!I$37,"▲", "-")), 2) &gt;= 0, ABS(ROUND(VALUE(SUBSTITUTE(連結実質赤字比率に係る赤字・黒字の構成分析!I$37,"▲", "-")), 2)), NA())</f>
        <v>#VALUE!</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1.52</v>
      </c>
    </row>
    <row r="34" spans="1:16" x14ac:dyDescent="0.15">
      <c r="A34" s="163" t="str">
        <f>IF(連結実質赤字比率に係る赤字・黒字の構成分析!C$36="",NA(),連結実質赤字比率に係る赤字・黒字の構成分析!C$36)</f>
        <v>瀬戸内町介護保険特別会計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0.96</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1.0900000000000001</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2.0299999999999998</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1.61</v>
      </c>
    </row>
    <row r="35" spans="1:16" x14ac:dyDescent="0.15">
      <c r="A35" s="163" t="str">
        <f>IF(連結実質赤字比率に係る赤字・黒字の構成分析!C$35="",NA(),連結実質赤字比率に係る赤字・黒字の構成分析!C$35)</f>
        <v>瀬戸内町水道事業会計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6.83</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6.62</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7.09</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7.8</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7.66</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9.4499999999999993</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12.62</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10.23</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12.64</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9.1199999999999992</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1111</v>
      </c>
      <c r="E42" s="164"/>
      <c r="F42" s="164"/>
      <c r="G42" s="164">
        <f>'実質公債費比率（分子）の構造'!L$52</f>
        <v>1125</v>
      </c>
      <c r="H42" s="164"/>
      <c r="I42" s="164"/>
      <c r="J42" s="164">
        <f>'実質公債費比率（分子）の構造'!M$52</f>
        <v>1120</v>
      </c>
      <c r="K42" s="164"/>
      <c r="L42" s="164"/>
      <c r="M42" s="164">
        <f>'実質公債費比率（分子）の構造'!N$52</f>
        <v>1049</v>
      </c>
      <c r="N42" s="164"/>
      <c r="O42" s="164"/>
      <c r="P42" s="164">
        <f>'実質公債費比率（分子）の構造'!O$52</f>
        <v>1111</v>
      </c>
    </row>
    <row r="43" spans="1:16" x14ac:dyDescent="0.15">
      <c r="A43" s="164" t="s">
        <v>16</v>
      </c>
      <c r="B43" s="164">
        <f>'実質公債費比率（分子）の構造'!K$51</f>
        <v>0</v>
      </c>
      <c r="C43" s="164"/>
      <c r="D43" s="164"/>
      <c r="E43" s="164">
        <f>'実質公債費比率（分子）の構造'!L$51</f>
        <v>0</v>
      </c>
      <c r="F43" s="164"/>
      <c r="G43" s="164"/>
      <c r="H43" s="164">
        <f>'実質公債費比率（分子）の構造'!M$51</f>
        <v>0</v>
      </c>
      <c r="I43" s="164"/>
      <c r="J43" s="164"/>
      <c r="K43" s="164">
        <f>'実質公債費比率（分子）の構造'!N$51</f>
        <v>0</v>
      </c>
      <c r="L43" s="164"/>
      <c r="M43" s="164"/>
      <c r="N43" s="164">
        <f>'実質公債費比率（分子）の構造'!O$51</f>
        <v>2</v>
      </c>
      <c r="O43" s="164"/>
      <c r="P43" s="164"/>
    </row>
    <row r="44" spans="1:16" x14ac:dyDescent="0.15">
      <c r="A44" s="164" t="s">
        <v>62</v>
      </c>
      <c r="B44" s="164">
        <f>'実質公債費比率（分子）の構造'!K$50</f>
        <v>0</v>
      </c>
      <c r="C44" s="164"/>
      <c r="D44" s="164"/>
      <c r="E44" s="164">
        <f>'実質公債費比率（分子）の構造'!L$50</f>
        <v>0</v>
      </c>
      <c r="F44" s="164"/>
      <c r="G44" s="164"/>
      <c r="H44" s="164">
        <f>'実質公債費比率（分子）の構造'!M$50</f>
        <v>0</v>
      </c>
      <c r="I44" s="164"/>
      <c r="J44" s="164"/>
      <c r="K44" s="164">
        <f>'実質公債費比率（分子）の構造'!N$50</f>
        <v>0</v>
      </c>
      <c r="L44" s="164"/>
      <c r="M44" s="164"/>
      <c r="N44" s="164">
        <f>'実質公債費比率（分子）の構造'!O$50</f>
        <v>0</v>
      </c>
      <c r="O44" s="164"/>
      <c r="P44" s="164"/>
    </row>
    <row r="45" spans="1:16" x14ac:dyDescent="0.15">
      <c r="A45" s="164" t="s">
        <v>63</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x14ac:dyDescent="0.15">
      <c r="A46" s="164" t="s">
        <v>64</v>
      </c>
      <c r="B46" s="164">
        <f>'実質公債費比率（分子）の構造'!K$48</f>
        <v>52</v>
      </c>
      <c r="C46" s="164"/>
      <c r="D46" s="164"/>
      <c r="E46" s="164">
        <f>'実質公債費比率（分子）の構造'!L$48</f>
        <v>49</v>
      </c>
      <c r="F46" s="164"/>
      <c r="G46" s="164"/>
      <c r="H46" s="164">
        <f>'実質公債費比率（分子）の構造'!M$48</f>
        <v>53</v>
      </c>
      <c r="I46" s="164"/>
      <c r="J46" s="164"/>
      <c r="K46" s="164">
        <f>'実質公債費比率（分子）の構造'!N$48</f>
        <v>63</v>
      </c>
      <c r="L46" s="164"/>
      <c r="M46" s="164"/>
      <c r="N46" s="164">
        <f>'実質公債費比率（分子）の構造'!O$48</f>
        <v>67</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1416</v>
      </c>
      <c r="C49" s="164"/>
      <c r="D49" s="164"/>
      <c r="E49" s="164">
        <f>'実質公債費比率（分子）の構造'!L$45</f>
        <v>1456</v>
      </c>
      <c r="F49" s="164"/>
      <c r="G49" s="164"/>
      <c r="H49" s="164">
        <f>'実質公債費比率（分子）の構造'!M$45</f>
        <v>1486</v>
      </c>
      <c r="I49" s="164"/>
      <c r="J49" s="164"/>
      <c r="K49" s="164">
        <f>'実質公債費比率（分子）の構造'!N$45</f>
        <v>1458</v>
      </c>
      <c r="L49" s="164"/>
      <c r="M49" s="164"/>
      <c r="N49" s="164">
        <f>'実質公債費比率（分子）の構造'!O$45</f>
        <v>1473</v>
      </c>
      <c r="O49" s="164"/>
      <c r="P49" s="164"/>
    </row>
    <row r="50" spans="1:16" x14ac:dyDescent="0.15">
      <c r="A50" s="164" t="s">
        <v>67</v>
      </c>
      <c r="B50" s="164" t="e">
        <f>NA()</f>
        <v>#N/A</v>
      </c>
      <c r="C50" s="164">
        <f>IF(ISNUMBER('実質公債費比率（分子）の構造'!K$53),'実質公債費比率（分子）の構造'!K$53,NA())</f>
        <v>357</v>
      </c>
      <c r="D50" s="164" t="e">
        <f>NA()</f>
        <v>#N/A</v>
      </c>
      <c r="E50" s="164" t="e">
        <f>NA()</f>
        <v>#N/A</v>
      </c>
      <c r="F50" s="164">
        <f>IF(ISNUMBER('実質公債費比率（分子）の構造'!L$53),'実質公債費比率（分子）の構造'!L$53,NA())</f>
        <v>380</v>
      </c>
      <c r="G50" s="164" t="e">
        <f>NA()</f>
        <v>#N/A</v>
      </c>
      <c r="H50" s="164" t="e">
        <f>NA()</f>
        <v>#N/A</v>
      </c>
      <c r="I50" s="164">
        <f>IF(ISNUMBER('実質公債費比率（分子）の構造'!M$53),'実質公債費比率（分子）の構造'!M$53,NA())</f>
        <v>419</v>
      </c>
      <c r="J50" s="164" t="e">
        <f>NA()</f>
        <v>#N/A</v>
      </c>
      <c r="K50" s="164" t="e">
        <f>NA()</f>
        <v>#N/A</v>
      </c>
      <c r="L50" s="164">
        <f>IF(ISNUMBER('実質公債費比率（分子）の構造'!N$53),'実質公債費比率（分子）の構造'!N$53,NA())</f>
        <v>472</v>
      </c>
      <c r="M50" s="164" t="e">
        <f>NA()</f>
        <v>#N/A</v>
      </c>
      <c r="N50" s="164" t="e">
        <f>NA()</f>
        <v>#N/A</v>
      </c>
      <c r="O50" s="164">
        <f>IF(ISNUMBER('実質公債費比率（分子）の構造'!O$53),'実質公債費比率（分子）の構造'!O$53,NA())</f>
        <v>431</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7397</v>
      </c>
      <c r="E56" s="163"/>
      <c r="F56" s="163"/>
      <c r="G56" s="163">
        <f>'将来負担比率（分子）の構造'!J$52</f>
        <v>7643</v>
      </c>
      <c r="H56" s="163"/>
      <c r="I56" s="163"/>
      <c r="J56" s="163">
        <f>'将来負担比率（分子）の構造'!K$52</f>
        <v>6864</v>
      </c>
      <c r="K56" s="163"/>
      <c r="L56" s="163"/>
      <c r="M56" s="163">
        <f>'将来負担比率（分子）の構造'!L$52</f>
        <v>7257</v>
      </c>
      <c r="N56" s="163"/>
      <c r="O56" s="163"/>
      <c r="P56" s="163">
        <f>'将来負担比率（分子）の構造'!M$52</f>
        <v>6446</v>
      </c>
    </row>
    <row r="57" spans="1:16" x14ac:dyDescent="0.15">
      <c r="A57" s="163" t="s">
        <v>42</v>
      </c>
      <c r="B57" s="163"/>
      <c r="C57" s="163"/>
      <c r="D57" s="163">
        <f>'将来負担比率（分子）の構造'!I$51</f>
        <v>294</v>
      </c>
      <c r="E57" s="163"/>
      <c r="F57" s="163"/>
      <c r="G57" s="163">
        <f>'将来負担比率（分子）の構造'!J$51</f>
        <v>249</v>
      </c>
      <c r="H57" s="163"/>
      <c r="I57" s="163"/>
      <c r="J57" s="163">
        <f>'将来負担比率（分子）の構造'!K$51</f>
        <v>207</v>
      </c>
      <c r="K57" s="163"/>
      <c r="L57" s="163"/>
      <c r="M57" s="163">
        <f>'将来負担比率（分子）の構造'!L$51</f>
        <v>166</v>
      </c>
      <c r="N57" s="163"/>
      <c r="O57" s="163"/>
      <c r="P57" s="163">
        <f>'将来負担比率（分子）の構造'!M$51</f>
        <v>133</v>
      </c>
    </row>
    <row r="58" spans="1:16" x14ac:dyDescent="0.15">
      <c r="A58" s="163" t="s">
        <v>41</v>
      </c>
      <c r="B58" s="163"/>
      <c r="C58" s="163"/>
      <c r="D58" s="163">
        <f>'将来負担比率（分子）の構造'!I$50</f>
        <v>2469</v>
      </c>
      <c r="E58" s="163"/>
      <c r="F58" s="163"/>
      <c r="G58" s="163">
        <f>'将来負担比率（分子）の構造'!J$50</f>
        <v>3270</v>
      </c>
      <c r="H58" s="163"/>
      <c r="I58" s="163"/>
      <c r="J58" s="163">
        <f>'将来負担比率（分子）の構造'!K$50</f>
        <v>3554</v>
      </c>
      <c r="K58" s="163"/>
      <c r="L58" s="163"/>
      <c r="M58" s="163">
        <f>'将来負担比率（分子）の構造'!L$50</f>
        <v>3222</v>
      </c>
      <c r="N58" s="163"/>
      <c r="O58" s="163"/>
      <c r="P58" s="163">
        <f>'将来負担比率（分子）の構造'!M$50</f>
        <v>3295</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f>'将来負担比率（分子）の構造'!I$46</f>
        <v>181</v>
      </c>
      <c r="C61" s="163"/>
      <c r="D61" s="163"/>
      <c r="E61" s="163">
        <f>'将来負担比率（分子）の構造'!J$46</f>
        <v>242</v>
      </c>
      <c r="F61" s="163"/>
      <c r="G61" s="163"/>
      <c r="H61" s="163">
        <f>'将来負担比率（分子）の構造'!K$46</f>
        <v>230</v>
      </c>
      <c r="I61" s="163"/>
      <c r="J61" s="163"/>
      <c r="K61" s="163">
        <f>'将来負担比率（分子）の構造'!L$46</f>
        <v>200</v>
      </c>
      <c r="L61" s="163"/>
      <c r="M61" s="163"/>
      <c r="N61" s="163">
        <f>'将来負担比率（分子）の構造'!M$46</f>
        <v>203</v>
      </c>
      <c r="O61" s="163"/>
      <c r="P61" s="163"/>
    </row>
    <row r="62" spans="1:16" x14ac:dyDescent="0.15">
      <c r="A62" s="163" t="s">
        <v>35</v>
      </c>
      <c r="B62" s="163">
        <f>'将来負担比率（分子）の構造'!I$45</f>
        <v>721</v>
      </c>
      <c r="C62" s="163"/>
      <c r="D62" s="163"/>
      <c r="E62" s="163">
        <f>'将来負担比率（分子）の構造'!J$45</f>
        <v>616</v>
      </c>
      <c r="F62" s="163"/>
      <c r="G62" s="163"/>
      <c r="H62" s="163">
        <f>'将来負担比率（分子）の構造'!K$45</f>
        <v>506</v>
      </c>
      <c r="I62" s="163"/>
      <c r="J62" s="163"/>
      <c r="K62" s="163">
        <f>'将来負担比率（分子）の構造'!L$45</f>
        <v>529</v>
      </c>
      <c r="L62" s="163"/>
      <c r="M62" s="163"/>
      <c r="N62" s="163">
        <f>'将来負担比率（分子）の構造'!M$45</f>
        <v>534</v>
      </c>
      <c r="O62" s="163"/>
      <c r="P62" s="163"/>
    </row>
    <row r="63" spans="1:16" x14ac:dyDescent="0.15">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15">
      <c r="A64" s="163" t="s">
        <v>33</v>
      </c>
      <c r="B64" s="163">
        <f>'将来負担比率（分子）の構造'!I$43</f>
        <v>489</v>
      </c>
      <c r="C64" s="163"/>
      <c r="D64" s="163"/>
      <c r="E64" s="163">
        <f>'将来負担比率（分子）の構造'!J$43</f>
        <v>376</v>
      </c>
      <c r="F64" s="163"/>
      <c r="G64" s="163"/>
      <c r="H64" s="163">
        <f>'将来負担比率（分子）の構造'!K$43</f>
        <v>243</v>
      </c>
      <c r="I64" s="163"/>
      <c r="J64" s="163"/>
      <c r="K64" s="163">
        <f>'将来負担比率（分子）の構造'!L$43</f>
        <v>811</v>
      </c>
      <c r="L64" s="163"/>
      <c r="M64" s="163"/>
      <c r="N64" s="163">
        <f>'将来負担比率（分子）の構造'!M$43</f>
        <v>884</v>
      </c>
      <c r="O64" s="163"/>
      <c r="P64" s="163"/>
    </row>
    <row r="65" spans="1:16" x14ac:dyDescent="0.15">
      <c r="A65" s="163" t="s">
        <v>32</v>
      </c>
      <c r="B65" s="163">
        <f>'将来負担比率（分子）の構造'!I$42</f>
        <v>1</v>
      </c>
      <c r="C65" s="163"/>
      <c r="D65" s="163"/>
      <c r="E65" s="163">
        <f>'将来負担比率（分子）の構造'!J$42</f>
        <v>1</v>
      </c>
      <c r="F65" s="163"/>
      <c r="G65" s="163"/>
      <c r="H65" s="163">
        <f>'将来負担比率（分子）の構造'!K$42</f>
        <v>1</v>
      </c>
      <c r="I65" s="163"/>
      <c r="J65" s="163"/>
      <c r="K65" s="163">
        <f>'将来負担比率（分子）の構造'!L$42</f>
        <v>1</v>
      </c>
      <c r="L65" s="163"/>
      <c r="M65" s="163"/>
      <c r="N65" s="163">
        <f>'将来負担比率（分子）の構造'!M$42</f>
        <v>0</v>
      </c>
      <c r="O65" s="163"/>
      <c r="P65" s="163"/>
    </row>
    <row r="66" spans="1:16" x14ac:dyDescent="0.15">
      <c r="A66" s="163" t="s">
        <v>31</v>
      </c>
      <c r="B66" s="163">
        <f>'将来負担比率（分子）の構造'!I$41</f>
        <v>8438</v>
      </c>
      <c r="C66" s="163"/>
      <c r="D66" s="163"/>
      <c r="E66" s="163">
        <f>'将来負担比率（分子）の構造'!J$41</f>
        <v>8728</v>
      </c>
      <c r="F66" s="163"/>
      <c r="G66" s="163"/>
      <c r="H66" s="163">
        <f>'将来負担比率（分子）の構造'!K$41</f>
        <v>8545</v>
      </c>
      <c r="I66" s="163"/>
      <c r="J66" s="163"/>
      <c r="K66" s="163">
        <f>'将来負担比率（分子）の構造'!L$41</f>
        <v>8177</v>
      </c>
      <c r="L66" s="163"/>
      <c r="M66" s="163"/>
      <c r="N66" s="163">
        <f>'将来負担比率（分子）の構造'!M$41</f>
        <v>7737</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1766</v>
      </c>
      <c r="C72" s="167">
        <f>基金残高に係る経年分析!G55</f>
        <v>1344</v>
      </c>
      <c r="D72" s="167">
        <f>基金残高に係る経年分析!H55</f>
        <v>1360</v>
      </c>
    </row>
    <row r="73" spans="1:16" x14ac:dyDescent="0.15">
      <c r="A73" s="166" t="s">
        <v>74</v>
      </c>
      <c r="B73" s="167">
        <f>基金残高に係る経年分析!F56</f>
        <v>216</v>
      </c>
      <c r="C73" s="167">
        <f>基金残高に係る経年分析!G56</f>
        <v>216</v>
      </c>
      <c r="D73" s="167">
        <f>基金残高に係る経年分析!H56</f>
        <v>216</v>
      </c>
    </row>
    <row r="74" spans="1:16" x14ac:dyDescent="0.15">
      <c r="A74" s="166" t="s">
        <v>75</v>
      </c>
      <c r="B74" s="167">
        <f>基金残高に係る経年分析!F57</f>
        <v>1280</v>
      </c>
      <c r="C74" s="167">
        <f>基金残高に係る経年分析!G57</f>
        <v>1570</v>
      </c>
      <c r="D74" s="167">
        <f>基金残高に係る経年分析!H57</f>
        <v>1623</v>
      </c>
    </row>
  </sheetData>
  <sheetProtection algorithmName="SHA-512" hashValue="hV/wkIatQMgCCvepdQgY2DFMJzqcx6qXqyWLMkq9Cmi2u3K0oBwc2bDgB/OmKyU3fEBNZpxJMt+rc7bJj6ryYA==" saltValue="jlRu/3wK22/U8TZ6A/LXV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9" t="s">
        <v>205</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206</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207</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15">
      <c r="B4" s="679" t="s">
        <v>1</v>
      </c>
      <c r="C4" s="680"/>
      <c r="D4" s="680"/>
      <c r="E4" s="680"/>
      <c r="F4" s="680"/>
      <c r="G4" s="680"/>
      <c r="H4" s="680"/>
      <c r="I4" s="680"/>
      <c r="J4" s="680"/>
      <c r="K4" s="680"/>
      <c r="L4" s="680"/>
      <c r="M4" s="680"/>
      <c r="N4" s="680"/>
      <c r="O4" s="680"/>
      <c r="P4" s="680"/>
      <c r="Q4" s="681"/>
      <c r="R4" s="679" t="s">
        <v>208</v>
      </c>
      <c r="S4" s="680"/>
      <c r="T4" s="680"/>
      <c r="U4" s="680"/>
      <c r="V4" s="680"/>
      <c r="W4" s="680"/>
      <c r="X4" s="680"/>
      <c r="Y4" s="681"/>
      <c r="Z4" s="679" t="s">
        <v>209</v>
      </c>
      <c r="AA4" s="680"/>
      <c r="AB4" s="680"/>
      <c r="AC4" s="681"/>
      <c r="AD4" s="679" t="s">
        <v>210</v>
      </c>
      <c r="AE4" s="680"/>
      <c r="AF4" s="680"/>
      <c r="AG4" s="680"/>
      <c r="AH4" s="680"/>
      <c r="AI4" s="680"/>
      <c r="AJ4" s="680"/>
      <c r="AK4" s="681"/>
      <c r="AL4" s="679" t="s">
        <v>209</v>
      </c>
      <c r="AM4" s="680"/>
      <c r="AN4" s="680"/>
      <c r="AO4" s="681"/>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9" t="s">
        <v>214</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15">
      <c r="B5" s="676" t="s">
        <v>215</v>
      </c>
      <c r="C5" s="677"/>
      <c r="D5" s="677"/>
      <c r="E5" s="677"/>
      <c r="F5" s="677"/>
      <c r="G5" s="677"/>
      <c r="H5" s="677"/>
      <c r="I5" s="677"/>
      <c r="J5" s="677"/>
      <c r="K5" s="677"/>
      <c r="L5" s="677"/>
      <c r="M5" s="677"/>
      <c r="N5" s="677"/>
      <c r="O5" s="677"/>
      <c r="P5" s="677"/>
      <c r="Q5" s="678"/>
      <c r="R5" s="673">
        <v>754472</v>
      </c>
      <c r="S5" s="674"/>
      <c r="T5" s="674"/>
      <c r="U5" s="674"/>
      <c r="V5" s="674"/>
      <c r="W5" s="674"/>
      <c r="X5" s="674"/>
      <c r="Y5" s="702"/>
      <c r="Z5" s="715">
        <v>6.4</v>
      </c>
      <c r="AA5" s="715"/>
      <c r="AB5" s="715"/>
      <c r="AC5" s="715"/>
      <c r="AD5" s="716">
        <v>754472</v>
      </c>
      <c r="AE5" s="716"/>
      <c r="AF5" s="716"/>
      <c r="AG5" s="716"/>
      <c r="AH5" s="716"/>
      <c r="AI5" s="716"/>
      <c r="AJ5" s="716"/>
      <c r="AK5" s="716"/>
      <c r="AL5" s="703">
        <v>12.8</v>
      </c>
      <c r="AM5" s="686"/>
      <c r="AN5" s="686"/>
      <c r="AO5" s="704"/>
      <c r="AP5" s="676" t="s">
        <v>216</v>
      </c>
      <c r="AQ5" s="677"/>
      <c r="AR5" s="677"/>
      <c r="AS5" s="677"/>
      <c r="AT5" s="677"/>
      <c r="AU5" s="677"/>
      <c r="AV5" s="677"/>
      <c r="AW5" s="677"/>
      <c r="AX5" s="677"/>
      <c r="AY5" s="677"/>
      <c r="AZ5" s="677"/>
      <c r="BA5" s="677"/>
      <c r="BB5" s="677"/>
      <c r="BC5" s="677"/>
      <c r="BD5" s="677"/>
      <c r="BE5" s="677"/>
      <c r="BF5" s="678"/>
      <c r="BG5" s="627">
        <v>754472</v>
      </c>
      <c r="BH5" s="628"/>
      <c r="BI5" s="628"/>
      <c r="BJ5" s="628"/>
      <c r="BK5" s="628"/>
      <c r="BL5" s="628"/>
      <c r="BM5" s="628"/>
      <c r="BN5" s="629"/>
      <c r="BO5" s="663">
        <v>100</v>
      </c>
      <c r="BP5" s="663"/>
      <c r="BQ5" s="663"/>
      <c r="BR5" s="663"/>
      <c r="BS5" s="664" t="s">
        <v>122</v>
      </c>
      <c r="BT5" s="664"/>
      <c r="BU5" s="664"/>
      <c r="BV5" s="664"/>
      <c r="BW5" s="664"/>
      <c r="BX5" s="664"/>
      <c r="BY5" s="664"/>
      <c r="BZ5" s="664"/>
      <c r="CA5" s="664"/>
      <c r="CB5" s="695"/>
      <c r="CD5" s="679" t="s">
        <v>211</v>
      </c>
      <c r="CE5" s="680"/>
      <c r="CF5" s="680"/>
      <c r="CG5" s="680"/>
      <c r="CH5" s="680"/>
      <c r="CI5" s="680"/>
      <c r="CJ5" s="680"/>
      <c r="CK5" s="680"/>
      <c r="CL5" s="680"/>
      <c r="CM5" s="680"/>
      <c r="CN5" s="680"/>
      <c r="CO5" s="680"/>
      <c r="CP5" s="680"/>
      <c r="CQ5" s="681"/>
      <c r="CR5" s="679" t="s">
        <v>217</v>
      </c>
      <c r="CS5" s="680"/>
      <c r="CT5" s="680"/>
      <c r="CU5" s="680"/>
      <c r="CV5" s="680"/>
      <c r="CW5" s="680"/>
      <c r="CX5" s="680"/>
      <c r="CY5" s="681"/>
      <c r="CZ5" s="679" t="s">
        <v>209</v>
      </c>
      <c r="DA5" s="680"/>
      <c r="DB5" s="680"/>
      <c r="DC5" s="681"/>
      <c r="DD5" s="679" t="s">
        <v>218</v>
      </c>
      <c r="DE5" s="680"/>
      <c r="DF5" s="680"/>
      <c r="DG5" s="680"/>
      <c r="DH5" s="680"/>
      <c r="DI5" s="680"/>
      <c r="DJ5" s="680"/>
      <c r="DK5" s="680"/>
      <c r="DL5" s="680"/>
      <c r="DM5" s="680"/>
      <c r="DN5" s="680"/>
      <c r="DO5" s="680"/>
      <c r="DP5" s="681"/>
      <c r="DQ5" s="679" t="s">
        <v>219</v>
      </c>
      <c r="DR5" s="680"/>
      <c r="DS5" s="680"/>
      <c r="DT5" s="680"/>
      <c r="DU5" s="680"/>
      <c r="DV5" s="680"/>
      <c r="DW5" s="680"/>
      <c r="DX5" s="680"/>
      <c r="DY5" s="680"/>
      <c r="DZ5" s="680"/>
      <c r="EA5" s="680"/>
      <c r="EB5" s="680"/>
      <c r="EC5" s="681"/>
    </row>
    <row r="6" spans="2:143" ht="11.25" customHeight="1" x14ac:dyDescent="0.15">
      <c r="B6" s="624" t="s">
        <v>220</v>
      </c>
      <c r="C6" s="625"/>
      <c r="D6" s="625"/>
      <c r="E6" s="625"/>
      <c r="F6" s="625"/>
      <c r="G6" s="625"/>
      <c r="H6" s="625"/>
      <c r="I6" s="625"/>
      <c r="J6" s="625"/>
      <c r="K6" s="625"/>
      <c r="L6" s="625"/>
      <c r="M6" s="625"/>
      <c r="N6" s="625"/>
      <c r="O6" s="625"/>
      <c r="P6" s="625"/>
      <c r="Q6" s="626"/>
      <c r="R6" s="627">
        <v>50926</v>
      </c>
      <c r="S6" s="628"/>
      <c r="T6" s="628"/>
      <c r="U6" s="628"/>
      <c r="V6" s="628"/>
      <c r="W6" s="628"/>
      <c r="X6" s="628"/>
      <c r="Y6" s="629"/>
      <c r="Z6" s="663">
        <v>0.4</v>
      </c>
      <c r="AA6" s="663"/>
      <c r="AB6" s="663"/>
      <c r="AC6" s="663"/>
      <c r="AD6" s="664">
        <v>50926</v>
      </c>
      <c r="AE6" s="664"/>
      <c r="AF6" s="664"/>
      <c r="AG6" s="664"/>
      <c r="AH6" s="664"/>
      <c r="AI6" s="664"/>
      <c r="AJ6" s="664"/>
      <c r="AK6" s="664"/>
      <c r="AL6" s="630">
        <v>0.9</v>
      </c>
      <c r="AM6" s="631"/>
      <c r="AN6" s="631"/>
      <c r="AO6" s="665"/>
      <c r="AP6" s="624" t="s">
        <v>221</v>
      </c>
      <c r="AQ6" s="625"/>
      <c r="AR6" s="625"/>
      <c r="AS6" s="625"/>
      <c r="AT6" s="625"/>
      <c r="AU6" s="625"/>
      <c r="AV6" s="625"/>
      <c r="AW6" s="625"/>
      <c r="AX6" s="625"/>
      <c r="AY6" s="625"/>
      <c r="AZ6" s="625"/>
      <c r="BA6" s="625"/>
      <c r="BB6" s="625"/>
      <c r="BC6" s="625"/>
      <c r="BD6" s="625"/>
      <c r="BE6" s="625"/>
      <c r="BF6" s="626"/>
      <c r="BG6" s="627">
        <v>754472</v>
      </c>
      <c r="BH6" s="628"/>
      <c r="BI6" s="628"/>
      <c r="BJ6" s="628"/>
      <c r="BK6" s="628"/>
      <c r="BL6" s="628"/>
      <c r="BM6" s="628"/>
      <c r="BN6" s="629"/>
      <c r="BO6" s="663">
        <v>100</v>
      </c>
      <c r="BP6" s="663"/>
      <c r="BQ6" s="663"/>
      <c r="BR6" s="663"/>
      <c r="BS6" s="664" t="s">
        <v>122</v>
      </c>
      <c r="BT6" s="664"/>
      <c r="BU6" s="664"/>
      <c r="BV6" s="664"/>
      <c r="BW6" s="664"/>
      <c r="BX6" s="664"/>
      <c r="BY6" s="664"/>
      <c r="BZ6" s="664"/>
      <c r="CA6" s="664"/>
      <c r="CB6" s="695"/>
      <c r="CD6" s="676" t="s">
        <v>222</v>
      </c>
      <c r="CE6" s="677"/>
      <c r="CF6" s="677"/>
      <c r="CG6" s="677"/>
      <c r="CH6" s="677"/>
      <c r="CI6" s="677"/>
      <c r="CJ6" s="677"/>
      <c r="CK6" s="677"/>
      <c r="CL6" s="677"/>
      <c r="CM6" s="677"/>
      <c r="CN6" s="677"/>
      <c r="CO6" s="677"/>
      <c r="CP6" s="677"/>
      <c r="CQ6" s="678"/>
      <c r="CR6" s="627">
        <v>83144</v>
      </c>
      <c r="CS6" s="628"/>
      <c r="CT6" s="628"/>
      <c r="CU6" s="628"/>
      <c r="CV6" s="628"/>
      <c r="CW6" s="628"/>
      <c r="CX6" s="628"/>
      <c r="CY6" s="629"/>
      <c r="CZ6" s="703">
        <v>0.8</v>
      </c>
      <c r="DA6" s="686"/>
      <c r="DB6" s="686"/>
      <c r="DC6" s="705"/>
      <c r="DD6" s="633" t="s">
        <v>122</v>
      </c>
      <c r="DE6" s="628"/>
      <c r="DF6" s="628"/>
      <c r="DG6" s="628"/>
      <c r="DH6" s="628"/>
      <c r="DI6" s="628"/>
      <c r="DJ6" s="628"/>
      <c r="DK6" s="628"/>
      <c r="DL6" s="628"/>
      <c r="DM6" s="628"/>
      <c r="DN6" s="628"/>
      <c r="DO6" s="628"/>
      <c r="DP6" s="629"/>
      <c r="DQ6" s="633">
        <v>83144</v>
      </c>
      <c r="DR6" s="628"/>
      <c r="DS6" s="628"/>
      <c r="DT6" s="628"/>
      <c r="DU6" s="628"/>
      <c r="DV6" s="628"/>
      <c r="DW6" s="628"/>
      <c r="DX6" s="628"/>
      <c r="DY6" s="628"/>
      <c r="DZ6" s="628"/>
      <c r="EA6" s="628"/>
      <c r="EB6" s="628"/>
      <c r="EC6" s="662"/>
    </row>
    <row r="7" spans="2:143" ht="11.25" customHeight="1" x14ac:dyDescent="0.15">
      <c r="B7" s="624" t="s">
        <v>223</v>
      </c>
      <c r="C7" s="625"/>
      <c r="D7" s="625"/>
      <c r="E7" s="625"/>
      <c r="F7" s="625"/>
      <c r="G7" s="625"/>
      <c r="H7" s="625"/>
      <c r="I7" s="625"/>
      <c r="J7" s="625"/>
      <c r="K7" s="625"/>
      <c r="L7" s="625"/>
      <c r="M7" s="625"/>
      <c r="N7" s="625"/>
      <c r="O7" s="625"/>
      <c r="P7" s="625"/>
      <c r="Q7" s="626"/>
      <c r="R7" s="627">
        <v>350</v>
      </c>
      <c r="S7" s="628"/>
      <c r="T7" s="628"/>
      <c r="U7" s="628"/>
      <c r="V7" s="628"/>
      <c r="W7" s="628"/>
      <c r="X7" s="628"/>
      <c r="Y7" s="629"/>
      <c r="Z7" s="663">
        <v>0</v>
      </c>
      <c r="AA7" s="663"/>
      <c r="AB7" s="663"/>
      <c r="AC7" s="663"/>
      <c r="AD7" s="664">
        <v>350</v>
      </c>
      <c r="AE7" s="664"/>
      <c r="AF7" s="664"/>
      <c r="AG7" s="664"/>
      <c r="AH7" s="664"/>
      <c r="AI7" s="664"/>
      <c r="AJ7" s="664"/>
      <c r="AK7" s="664"/>
      <c r="AL7" s="630">
        <v>0</v>
      </c>
      <c r="AM7" s="631"/>
      <c r="AN7" s="631"/>
      <c r="AO7" s="665"/>
      <c r="AP7" s="624" t="s">
        <v>224</v>
      </c>
      <c r="AQ7" s="625"/>
      <c r="AR7" s="625"/>
      <c r="AS7" s="625"/>
      <c r="AT7" s="625"/>
      <c r="AU7" s="625"/>
      <c r="AV7" s="625"/>
      <c r="AW7" s="625"/>
      <c r="AX7" s="625"/>
      <c r="AY7" s="625"/>
      <c r="AZ7" s="625"/>
      <c r="BA7" s="625"/>
      <c r="BB7" s="625"/>
      <c r="BC7" s="625"/>
      <c r="BD7" s="625"/>
      <c r="BE7" s="625"/>
      <c r="BF7" s="626"/>
      <c r="BG7" s="627">
        <v>323304</v>
      </c>
      <c r="BH7" s="628"/>
      <c r="BI7" s="628"/>
      <c r="BJ7" s="628"/>
      <c r="BK7" s="628"/>
      <c r="BL7" s="628"/>
      <c r="BM7" s="628"/>
      <c r="BN7" s="629"/>
      <c r="BO7" s="663">
        <v>42.9</v>
      </c>
      <c r="BP7" s="663"/>
      <c r="BQ7" s="663"/>
      <c r="BR7" s="663"/>
      <c r="BS7" s="664" t="s">
        <v>122</v>
      </c>
      <c r="BT7" s="664"/>
      <c r="BU7" s="664"/>
      <c r="BV7" s="664"/>
      <c r="BW7" s="664"/>
      <c r="BX7" s="664"/>
      <c r="BY7" s="664"/>
      <c r="BZ7" s="664"/>
      <c r="CA7" s="664"/>
      <c r="CB7" s="695"/>
      <c r="CD7" s="624" t="s">
        <v>225</v>
      </c>
      <c r="CE7" s="625"/>
      <c r="CF7" s="625"/>
      <c r="CG7" s="625"/>
      <c r="CH7" s="625"/>
      <c r="CI7" s="625"/>
      <c r="CJ7" s="625"/>
      <c r="CK7" s="625"/>
      <c r="CL7" s="625"/>
      <c r="CM7" s="625"/>
      <c r="CN7" s="625"/>
      <c r="CO7" s="625"/>
      <c r="CP7" s="625"/>
      <c r="CQ7" s="626"/>
      <c r="CR7" s="627">
        <v>2160884</v>
      </c>
      <c r="CS7" s="628"/>
      <c r="CT7" s="628"/>
      <c r="CU7" s="628"/>
      <c r="CV7" s="628"/>
      <c r="CW7" s="628"/>
      <c r="CX7" s="628"/>
      <c r="CY7" s="629"/>
      <c r="CZ7" s="663">
        <v>19.5</v>
      </c>
      <c r="DA7" s="663"/>
      <c r="DB7" s="663"/>
      <c r="DC7" s="663"/>
      <c r="DD7" s="633">
        <v>160043</v>
      </c>
      <c r="DE7" s="628"/>
      <c r="DF7" s="628"/>
      <c r="DG7" s="628"/>
      <c r="DH7" s="628"/>
      <c r="DI7" s="628"/>
      <c r="DJ7" s="628"/>
      <c r="DK7" s="628"/>
      <c r="DL7" s="628"/>
      <c r="DM7" s="628"/>
      <c r="DN7" s="628"/>
      <c r="DO7" s="628"/>
      <c r="DP7" s="629"/>
      <c r="DQ7" s="633">
        <v>1525089</v>
      </c>
      <c r="DR7" s="628"/>
      <c r="DS7" s="628"/>
      <c r="DT7" s="628"/>
      <c r="DU7" s="628"/>
      <c r="DV7" s="628"/>
      <c r="DW7" s="628"/>
      <c r="DX7" s="628"/>
      <c r="DY7" s="628"/>
      <c r="DZ7" s="628"/>
      <c r="EA7" s="628"/>
      <c r="EB7" s="628"/>
      <c r="EC7" s="662"/>
    </row>
    <row r="8" spans="2:143" ht="11.25" customHeight="1" x14ac:dyDescent="0.15">
      <c r="B8" s="624" t="s">
        <v>226</v>
      </c>
      <c r="C8" s="625"/>
      <c r="D8" s="625"/>
      <c r="E8" s="625"/>
      <c r="F8" s="625"/>
      <c r="G8" s="625"/>
      <c r="H8" s="625"/>
      <c r="I8" s="625"/>
      <c r="J8" s="625"/>
      <c r="K8" s="625"/>
      <c r="L8" s="625"/>
      <c r="M8" s="625"/>
      <c r="N8" s="625"/>
      <c r="O8" s="625"/>
      <c r="P8" s="625"/>
      <c r="Q8" s="626"/>
      <c r="R8" s="627">
        <v>4022</v>
      </c>
      <c r="S8" s="628"/>
      <c r="T8" s="628"/>
      <c r="U8" s="628"/>
      <c r="V8" s="628"/>
      <c r="W8" s="628"/>
      <c r="X8" s="628"/>
      <c r="Y8" s="629"/>
      <c r="Z8" s="663">
        <v>0</v>
      </c>
      <c r="AA8" s="663"/>
      <c r="AB8" s="663"/>
      <c r="AC8" s="663"/>
      <c r="AD8" s="664">
        <v>4022</v>
      </c>
      <c r="AE8" s="664"/>
      <c r="AF8" s="664"/>
      <c r="AG8" s="664"/>
      <c r="AH8" s="664"/>
      <c r="AI8" s="664"/>
      <c r="AJ8" s="664"/>
      <c r="AK8" s="664"/>
      <c r="AL8" s="630">
        <v>0.1</v>
      </c>
      <c r="AM8" s="631"/>
      <c r="AN8" s="631"/>
      <c r="AO8" s="665"/>
      <c r="AP8" s="624" t="s">
        <v>227</v>
      </c>
      <c r="AQ8" s="625"/>
      <c r="AR8" s="625"/>
      <c r="AS8" s="625"/>
      <c r="AT8" s="625"/>
      <c r="AU8" s="625"/>
      <c r="AV8" s="625"/>
      <c r="AW8" s="625"/>
      <c r="AX8" s="625"/>
      <c r="AY8" s="625"/>
      <c r="AZ8" s="625"/>
      <c r="BA8" s="625"/>
      <c r="BB8" s="625"/>
      <c r="BC8" s="625"/>
      <c r="BD8" s="625"/>
      <c r="BE8" s="625"/>
      <c r="BF8" s="626"/>
      <c r="BG8" s="627">
        <v>10428</v>
      </c>
      <c r="BH8" s="628"/>
      <c r="BI8" s="628"/>
      <c r="BJ8" s="628"/>
      <c r="BK8" s="628"/>
      <c r="BL8" s="628"/>
      <c r="BM8" s="628"/>
      <c r="BN8" s="629"/>
      <c r="BO8" s="663">
        <v>1.4</v>
      </c>
      <c r="BP8" s="663"/>
      <c r="BQ8" s="663"/>
      <c r="BR8" s="663"/>
      <c r="BS8" s="664" t="s">
        <v>122</v>
      </c>
      <c r="BT8" s="664"/>
      <c r="BU8" s="664"/>
      <c r="BV8" s="664"/>
      <c r="BW8" s="664"/>
      <c r="BX8" s="664"/>
      <c r="BY8" s="664"/>
      <c r="BZ8" s="664"/>
      <c r="CA8" s="664"/>
      <c r="CB8" s="695"/>
      <c r="CD8" s="624" t="s">
        <v>228</v>
      </c>
      <c r="CE8" s="625"/>
      <c r="CF8" s="625"/>
      <c r="CG8" s="625"/>
      <c r="CH8" s="625"/>
      <c r="CI8" s="625"/>
      <c r="CJ8" s="625"/>
      <c r="CK8" s="625"/>
      <c r="CL8" s="625"/>
      <c r="CM8" s="625"/>
      <c r="CN8" s="625"/>
      <c r="CO8" s="625"/>
      <c r="CP8" s="625"/>
      <c r="CQ8" s="626"/>
      <c r="CR8" s="627">
        <v>1807246</v>
      </c>
      <c r="CS8" s="628"/>
      <c r="CT8" s="628"/>
      <c r="CU8" s="628"/>
      <c r="CV8" s="628"/>
      <c r="CW8" s="628"/>
      <c r="CX8" s="628"/>
      <c r="CY8" s="629"/>
      <c r="CZ8" s="663">
        <v>16.3</v>
      </c>
      <c r="DA8" s="663"/>
      <c r="DB8" s="663"/>
      <c r="DC8" s="663"/>
      <c r="DD8" s="633" t="s">
        <v>122</v>
      </c>
      <c r="DE8" s="628"/>
      <c r="DF8" s="628"/>
      <c r="DG8" s="628"/>
      <c r="DH8" s="628"/>
      <c r="DI8" s="628"/>
      <c r="DJ8" s="628"/>
      <c r="DK8" s="628"/>
      <c r="DL8" s="628"/>
      <c r="DM8" s="628"/>
      <c r="DN8" s="628"/>
      <c r="DO8" s="628"/>
      <c r="DP8" s="629"/>
      <c r="DQ8" s="633">
        <v>1131902</v>
      </c>
      <c r="DR8" s="628"/>
      <c r="DS8" s="628"/>
      <c r="DT8" s="628"/>
      <c r="DU8" s="628"/>
      <c r="DV8" s="628"/>
      <c r="DW8" s="628"/>
      <c r="DX8" s="628"/>
      <c r="DY8" s="628"/>
      <c r="DZ8" s="628"/>
      <c r="EA8" s="628"/>
      <c r="EB8" s="628"/>
      <c r="EC8" s="662"/>
    </row>
    <row r="9" spans="2:143" ht="11.25" customHeight="1" x14ac:dyDescent="0.15">
      <c r="B9" s="624" t="s">
        <v>229</v>
      </c>
      <c r="C9" s="625"/>
      <c r="D9" s="625"/>
      <c r="E9" s="625"/>
      <c r="F9" s="625"/>
      <c r="G9" s="625"/>
      <c r="H9" s="625"/>
      <c r="I9" s="625"/>
      <c r="J9" s="625"/>
      <c r="K9" s="625"/>
      <c r="L9" s="625"/>
      <c r="M9" s="625"/>
      <c r="N9" s="625"/>
      <c r="O9" s="625"/>
      <c r="P9" s="625"/>
      <c r="Q9" s="626"/>
      <c r="R9" s="627">
        <v>5619</v>
      </c>
      <c r="S9" s="628"/>
      <c r="T9" s="628"/>
      <c r="U9" s="628"/>
      <c r="V9" s="628"/>
      <c r="W9" s="628"/>
      <c r="X9" s="628"/>
      <c r="Y9" s="629"/>
      <c r="Z9" s="663">
        <v>0</v>
      </c>
      <c r="AA9" s="663"/>
      <c r="AB9" s="663"/>
      <c r="AC9" s="663"/>
      <c r="AD9" s="664">
        <v>5619</v>
      </c>
      <c r="AE9" s="664"/>
      <c r="AF9" s="664"/>
      <c r="AG9" s="664"/>
      <c r="AH9" s="664"/>
      <c r="AI9" s="664"/>
      <c r="AJ9" s="664"/>
      <c r="AK9" s="664"/>
      <c r="AL9" s="630">
        <v>0.1</v>
      </c>
      <c r="AM9" s="631"/>
      <c r="AN9" s="631"/>
      <c r="AO9" s="665"/>
      <c r="AP9" s="624" t="s">
        <v>230</v>
      </c>
      <c r="AQ9" s="625"/>
      <c r="AR9" s="625"/>
      <c r="AS9" s="625"/>
      <c r="AT9" s="625"/>
      <c r="AU9" s="625"/>
      <c r="AV9" s="625"/>
      <c r="AW9" s="625"/>
      <c r="AX9" s="625"/>
      <c r="AY9" s="625"/>
      <c r="AZ9" s="625"/>
      <c r="BA9" s="625"/>
      <c r="BB9" s="625"/>
      <c r="BC9" s="625"/>
      <c r="BD9" s="625"/>
      <c r="BE9" s="625"/>
      <c r="BF9" s="626"/>
      <c r="BG9" s="627">
        <v>274186</v>
      </c>
      <c r="BH9" s="628"/>
      <c r="BI9" s="628"/>
      <c r="BJ9" s="628"/>
      <c r="BK9" s="628"/>
      <c r="BL9" s="628"/>
      <c r="BM9" s="628"/>
      <c r="BN9" s="629"/>
      <c r="BO9" s="663">
        <v>36.299999999999997</v>
      </c>
      <c r="BP9" s="663"/>
      <c r="BQ9" s="663"/>
      <c r="BR9" s="663"/>
      <c r="BS9" s="664" t="s">
        <v>122</v>
      </c>
      <c r="BT9" s="664"/>
      <c r="BU9" s="664"/>
      <c r="BV9" s="664"/>
      <c r="BW9" s="664"/>
      <c r="BX9" s="664"/>
      <c r="BY9" s="664"/>
      <c r="BZ9" s="664"/>
      <c r="CA9" s="664"/>
      <c r="CB9" s="695"/>
      <c r="CD9" s="624" t="s">
        <v>231</v>
      </c>
      <c r="CE9" s="625"/>
      <c r="CF9" s="625"/>
      <c r="CG9" s="625"/>
      <c r="CH9" s="625"/>
      <c r="CI9" s="625"/>
      <c r="CJ9" s="625"/>
      <c r="CK9" s="625"/>
      <c r="CL9" s="625"/>
      <c r="CM9" s="625"/>
      <c r="CN9" s="625"/>
      <c r="CO9" s="625"/>
      <c r="CP9" s="625"/>
      <c r="CQ9" s="626"/>
      <c r="CR9" s="627">
        <v>832180</v>
      </c>
      <c r="CS9" s="628"/>
      <c r="CT9" s="628"/>
      <c r="CU9" s="628"/>
      <c r="CV9" s="628"/>
      <c r="CW9" s="628"/>
      <c r="CX9" s="628"/>
      <c r="CY9" s="629"/>
      <c r="CZ9" s="663">
        <v>7.5</v>
      </c>
      <c r="DA9" s="663"/>
      <c r="DB9" s="663"/>
      <c r="DC9" s="663"/>
      <c r="DD9" s="633">
        <v>38153</v>
      </c>
      <c r="DE9" s="628"/>
      <c r="DF9" s="628"/>
      <c r="DG9" s="628"/>
      <c r="DH9" s="628"/>
      <c r="DI9" s="628"/>
      <c r="DJ9" s="628"/>
      <c r="DK9" s="628"/>
      <c r="DL9" s="628"/>
      <c r="DM9" s="628"/>
      <c r="DN9" s="628"/>
      <c r="DO9" s="628"/>
      <c r="DP9" s="629"/>
      <c r="DQ9" s="633">
        <v>731960</v>
      </c>
      <c r="DR9" s="628"/>
      <c r="DS9" s="628"/>
      <c r="DT9" s="628"/>
      <c r="DU9" s="628"/>
      <c r="DV9" s="628"/>
      <c r="DW9" s="628"/>
      <c r="DX9" s="628"/>
      <c r="DY9" s="628"/>
      <c r="DZ9" s="628"/>
      <c r="EA9" s="628"/>
      <c r="EB9" s="628"/>
      <c r="EC9" s="662"/>
    </row>
    <row r="10" spans="2:143" ht="11.25" customHeight="1" x14ac:dyDescent="0.15">
      <c r="B10" s="624" t="s">
        <v>232</v>
      </c>
      <c r="C10" s="625"/>
      <c r="D10" s="625"/>
      <c r="E10" s="625"/>
      <c r="F10" s="625"/>
      <c r="G10" s="625"/>
      <c r="H10" s="625"/>
      <c r="I10" s="625"/>
      <c r="J10" s="625"/>
      <c r="K10" s="625"/>
      <c r="L10" s="625"/>
      <c r="M10" s="625"/>
      <c r="N10" s="625"/>
      <c r="O10" s="625"/>
      <c r="P10" s="625"/>
      <c r="Q10" s="626"/>
      <c r="R10" s="627" t="s">
        <v>122</v>
      </c>
      <c r="S10" s="628"/>
      <c r="T10" s="628"/>
      <c r="U10" s="628"/>
      <c r="V10" s="628"/>
      <c r="W10" s="628"/>
      <c r="X10" s="628"/>
      <c r="Y10" s="629"/>
      <c r="Z10" s="663" t="s">
        <v>122</v>
      </c>
      <c r="AA10" s="663"/>
      <c r="AB10" s="663"/>
      <c r="AC10" s="663"/>
      <c r="AD10" s="664" t="s">
        <v>122</v>
      </c>
      <c r="AE10" s="664"/>
      <c r="AF10" s="664"/>
      <c r="AG10" s="664"/>
      <c r="AH10" s="664"/>
      <c r="AI10" s="664"/>
      <c r="AJ10" s="664"/>
      <c r="AK10" s="664"/>
      <c r="AL10" s="630" t="s">
        <v>122</v>
      </c>
      <c r="AM10" s="631"/>
      <c r="AN10" s="631"/>
      <c r="AO10" s="665"/>
      <c r="AP10" s="624" t="s">
        <v>233</v>
      </c>
      <c r="AQ10" s="625"/>
      <c r="AR10" s="625"/>
      <c r="AS10" s="625"/>
      <c r="AT10" s="625"/>
      <c r="AU10" s="625"/>
      <c r="AV10" s="625"/>
      <c r="AW10" s="625"/>
      <c r="AX10" s="625"/>
      <c r="AY10" s="625"/>
      <c r="AZ10" s="625"/>
      <c r="BA10" s="625"/>
      <c r="BB10" s="625"/>
      <c r="BC10" s="625"/>
      <c r="BD10" s="625"/>
      <c r="BE10" s="625"/>
      <c r="BF10" s="626"/>
      <c r="BG10" s="627">
        <v>21117</v>
      </c>
      <c r="BH10" s="628"/>
      <c r="BI10" s="628"/>
      <c r="BJ10" s="628"/>
      <c r="BK10" s="628"/>
      <c r="BL10" s="628"/>
      <c r="BM10" s="628"/>
      <c r="BN10" s="629"/>
      <c r="BO10" s="663">
        <v>2.8</v>
      </c>
      <c r="BP10" s="663"/>
      <c r="BQ10" s="663"/>
      <c r="BR10" s="663"/>
      <c r="BS10" s="664" t="s">
        <v>122</v>
      </c>
      <c r="BT10" s="664"/>
      <c r="BU10" s="664"/>
      <c r="BV10" s="664"/>
      <c r="BW10" s="664"/>
      <c r="BX10" s="664"/>
      <c r="BY10" s="664"/>
      <c r="BZ10" s="664"/>
      <c r="CA10" s="664"/>
      <c r="CB10" s="695"/>
      <c r="CD10" s="624" t="s">
        <v>234</v>
      </c>
      <c r="CE10" s="625"/>
      <c r="CF10" s="625"/>
      <c r="CG10" s="625"/>
      <c r="CH10" s="625"/>
      <c r="CI10" s="625"/>
      <c r="CJ10" s="625"/>
      <c r="CK10" s="625"/>
      <c r="CL10" s="625"/>
      <c r="CM10" s="625"/>
      <c r="CN10" s="625"/>
      <c r="CO10" s="625"/>
      <c r="CP10" s="625"/>
      <c r="CQ10" s="626"/>
      <c r="CR10" s="627" t="s">
        <v>122</v>
      </c>
      <c r="CS10" s="628"/>
      <c r="CT10" s="628"/>
      <c r="CU10" s="628"/>
      <c r="CV10" s="628"/>
      <c r="CW10" s="628"/>
      <c r="CX10" s="628"/>
      <c r="CY10" s="629"/>
      <c r="CZ10" s="663" t="s">
        <v>122</v>
      </c>
      <c r="DA10" s="663"/>
      <c r="DB10" s="663"/>
      <c r="DC10" s="663"/>
      <c r="DD10" s="633" t="s">
        <v>122</v>
      </c>
      <c r="DE10" s="628"/>
      <c r="DF10" s="628"/>
      <c r="DG10" s="628"/>
      <c r="DH10" s="628"/>
      <c r="DI10" s="628"/>
      <c r="DJ10" s="628"/>
      <c r="DK10" s="628"/>
      <c r="DL10" s="628"/>
      <c r="DM10" s="628"/>
      <c r="DN10" s="628"/>
      <c r="DO10" s="628"/>
      <c r="DP10" s="629"/>
      <c r="DQ10" s="633" t="s">
        <v>122</v>
      </c>
      <c r="DR10" s="628"/>
      <c r="DS10" s="628"/>
      <c r="DT10" s="628"/>
      <c r="DU10" s="628"/>
      <c r="DV10" s="628"/>
      <c r="DW10" s="628"/>
      <c r="DX10" s="628"/>
      <c r="DY10" s="628"/>
      <c r="DZ10" s="628"/>
      <c r="EA10" s="628"/>
      <c r="EB10" s="628"/>
      <c r="EC10" s="662"/>
    </row>
    <row r="11" spans="2:143" ht="11.25" customHeight="1" x14ac:dyDescent="0.15">
      <c r="B11" s="624" t="s">
        <v>235</v>
      </c>
      <c r="C11" s="625"/>
      <c r="D11" s="625"/>
      <c r="E11" s="625"/>
      <c r="F11" s="625"/>
      <c r="G11" s="625"/>
      <c r="H11" s="625"/>
      <c r="I11" s="625"/>
      <c r="J11" s="625"/>
      <c r="K11" s="625"/>
      <c r="L11" s="625"/>
      <c r="M11" s="625"/>
      <c r="N11" s="625"/>
      <c r="O11" s="625"/>
      <c r="P11" s="625"/>
      <c r="Q11" s="626"/>
      <c r="R11" s="627">
        <v>217404</v>
      </c>
      <c r="S11" s="628"/>
      <c r="T11" s="628"/>
      <c r="U11" s="628"/>
      <c r="V11" s="628"/>
      <c r="W11" s="628"/>
      <c r="X11" s="628"/>
      <c r="Y11" s="629"/>
      <c r="Z11" s="630">
        <v>1.8</v>
      </c>
      <c r="AA11" s="631"/>
      <c r="AB11" s="631"/>
      <c r="AC11" s="632"/>
      <c r="AD11" s="633">
        <v>217404</v>
      </c>
      <c r="AE11" s="628"/>
      <c r="AF11" s="628"/>
      <c r="AG11" s="628"/>
      <c r="AH11" s="628"/>
      <c r="AI11" s="628"/>
      <c r="AJ11" s="628"/>
      <c r="AK11" s="629"/>
      <c r="AL11" s="630">
        <v>3.7</v>
      </c>
      <c r="AM11" s="631"/>
      <c r="AN11" s="631"/>
      <c r="AO11" s="665"/>
      <c r="AP11" s="624" t="s">
        <v>236</v>
      </c>
      <c r="AQ11" s="625"/>
      <c r="AR11" s="625"/>
      <c r="AS11" s="625"/>
      <c r="AT11" s="625"/>
      <c r="AU11" s="625"/>
      <c r="AV11" s="625"/>
      <c r="AW11" s="625"/>
      <c r="AX11" s="625"/>
      <c r="AY11" s="625"/>
      <c r="AZ11" s="625"/>
      <c r="BA11" s="625"/>
      <c r="BB11" s="625"/>
      <c r="BC11" s="625"/>
      <c r="BD11" s="625"/>
      <c r="BE11" s="625"/>
      <c r="BF11" s="626"/>
      <c r="BG11" s="627">
        <v>17573</v>
      </c>
      <c r="BH11" s="628"/>
      <c r="BI11" s="628"/>
      <c r="BJ11" s="628"/>
      <c r="BK11" s="628"/>
      <c r="BL11" s="628"/>
      <c r="BM11" s="628"/>
      <c r="BN11" s="629"/>
      <c r="BO11" s="663">
        <v>2.2999999999999998</v>
      </c>
      <c r="BP11" s="663"/>
      <c r="BQ11" s="663"/>
      <c r="BR11" s="663"/>
      <c r="BS11" s="664" t="s">
        <v>122</v>
      </c>
      <c r="BT11" s="664"/>
      <c r="BU11" s="664"/>
      <c r="BV11" s="664"/>
      <c r="BW11" s="664"/>
      <c r="BX11" s="664"/>
      <c r="BY11" s="664"/>
      <c r="BZ11" s="664"/>
      <c r="CA11" s="664"/>
      <c r="CB11" s="695"/>
      <c r="CD11" s="624" t="s">
        <v>237</v>
      </c>
      <c r="CE11" s="625"/>
      <c r="CF11" s="625"/>
      <c r="CG11" s="625"/>
      <c r="CH11" s="625"/>
      <c r="CI11" s="625"/>
      <c r="CJ11" s="625"/>
      <c r="CK11" s="625"/>
      <c r="CL11" s="625"/>
      <c r="CM11" s="625"/>
      <c r="CN11" s="625"/>
      <c r="CO11" s="625"/>
      <c r="CP11" s="625"/>
      <c r="CQ11" s="626"/>
      <c r="CR11" s="627">
        <v>626432</v>
      </c>
      <c r="CS11" s="628"/>
      <c r="CT11" s="628"/>
      <c r="CU11" s="628"/>
      <c r="CV11" s="628"/>
      <c r="CW11" s="628"/>
      <c r="CX11" s="628"/>
      <c r="CY11" s="629"/>
      <c r="CZ11" s="663">
        <v>5.7</v>
      </c>
      <c r="DA11" s="663"/>
      <c r="DB11" s="663"/>
      <c r="DC11" s="663"/>
      <c r="DD11" s="633">
        <v>117579</v>
      </c>
      <c r="DE11" s="628"/>
      <c r="DF11" s="628"/>
      <c r="DG11" s="628"/>
      <c r="DH11" s="628"/>
      <c r="DI11" s="628"/>
      <c r="DJ11" s="628"/>
      <c r="DK11" s="628"/>
      <c r="DL11" s="628"/>
      <c r="DM11" s="628"/>
      <c r="DN11" s="628"/>
      <c r="DO11" s="628"/>
      <c r="DP11" s="629"/>
      <c r="DQ11" s="633">
        <v>342704</v>
      </c>
      <c r="DR11" s="628"/>
      <c r="DS11" s="628"/>
      <c r="DT11" s="628"/>
      <c r="DU11" s="628"/>
      <c r="DV11" s="628"/>
      <c r="DW11" s="628"/>
      <c r="DX11" s="628"/>
      <c r="DY11" s="628"/>
      <c r="DZ11" s="628"/>
      <c r="EA11" s="628"/>
      <c r="EB11" s="628"/>
      <c r="EC11" s="662"/>
    </row>
    <row r="12" spans="2:143" ht="11.25" customHeight="1" x14ac:dyDescent="0.15">
      <c r="B12" s="624" t="s">
        <v>238</v>
      </c>
      <c r="C12" s="625"/>
      <c r="D12" s="625"/>
      <c r="E12" s="625"/>
      <c r="F12" s="625"/>
      <c r="G12" s="625"/>
      <c r="H12" s="625"/>
      <c r="I12" s="625"/>
      <c r="J12" s="625"/>
      <c r="K12" s="625"/>
      <c r="L12" s="625"/>
      <c r="M12" s="625"/>
      <c r="N12" s="625"/>
      <c r="O12" s="625"/>
      <c r="P12" s="625"/>
      <c r="Q12" s="626"/>
      <c r="R12" s="627" t="s">
        <v>122</v>
      </c>
      <c r="S12" s="628"/>
      <c r="T12" s="628"/>
      <c r="U12" s="628"/>
      <c r="V12" s="628"/>
      <c r="W12" s="628"/>
      <c r="X12" s="628"/>
      <c r="Y12" s="629"/>
      <c r="Z12" s="663" t="s">
        <v>122</v>
      </c>
      <c r="AA12" s="663"/>
      <c r="AB12" s="663"/>
      <c r="AC12" s="663"/>
      <c r="AD12" s="664" t="s">
        <v>122</v>
      </c>
      <c r="AE12" s="664"/>
      <c r="AF12" s="664"/>
      <c r="AG12" s="664"/>
      <c r="AH12" s="664"/>
      <c r="AI12" s="664"/>
      <c r="AJ12" s="664"/>
      <c r="AK12" s="664"/>
      <c r="AL12" s="630" t="s">
        <v>122</v>
      </c>
      <c r="AM12" s="631"/>
      <c r="AN12" s="631"/>
      <c r="AO12" s="665"/>
      <c r="AP12" s="624" t="s">
        <v>239</v>
      </c>
      <c r="AQ12" s="625"/>
      <c r="AR12" s="625"/>
      <c r="AS12" s="625"/>
      <c r="AT12" s="625"/>
      <c r="AU12" s="625"/>
      <c r="AV12" s="625"/>
      <c r="AW12" s="625"/>
      <c r="AX12" s="625"/>
      <c r="AY12" s="625"/>
      <c r="AZ12" s="625"/>
      <c r="BA12" s="625"/>
      <c r="BB12" s="625"/>
      <c r="BC12" s="625"/>
      <c r="BD12" s="625"/>
      <c r="BE12" s="625"/>
      <c r="BF12" s="626"/>
      <c r="BG12" s="627">
        <v>321329</v>
      </c>
      <c r="BH12" s="628"/>
      <c r="BI12" s="628"/>
      <c r="BJ12" s="628"/>
      <c r="BK12" s="628"/>
      <c r="BL12" s="628"/>
      <c r="BM12" s="628"/>
      <c r="BN12" s="629"/>
      <c r="BO12" s="663">
        <v>42.6</v>
      </c>
      <c r="BP12" s="663"/>
      <c r="BQ12" s="663"/>
      <c r="BR12" s="663"/>
      <c r="BS12" s="664" t="s">
        <v>122</v>
      </c>
      <c r="BT12" s="664"/>
      <c r="BU12" s="664"/>
      <c r="BV12" s="664"/>
      <c r="BW12" s="664"/>
      <c r="BX12" s="664"/>
      <c r="BY12" s="664"/>
      <c r="BZ12" s="664"/>
      <c r="CA12" s="664"/>
      <c r="CB12" s="695"/>
      <c r="CD12" s="624" t="s">
        <v>240</v>
      </c>
      <c r="CE12" s="625"/>
      <c r="CF12" s="625"/>
      <c r="CG12" s="625"/>
      <c r="CH12" s="625"/>
      <c r="CI12" s="625"/>
      <c r="CJ12" s="625"/>
      <c r="CK12" s="625"/>
      <c r="CL12" s="625"/>
      <c r="CM12" s="625"/>
      <c r="CN12" s="625"/>
      <c r="CO12" s="625"/>
      <c r="CP12" s="625"/>
      <c r="CQ12" s="626"/>
      <c r="CR12" s="627">
        <v>308626</v>
      </c>
      <c r="CS12" s="628"/>
      <c r="CT12" s="628"/>
      <c r="CU12" s="628"/>
      <c r="CV12" s="628"/>
      <c r="CW12" s="628"/>
      <c r="CX12" s="628"/>
      <c r="CY12" s="629"/>
      <c r="CZ12" s="663">
        <v>2.8</v>
      </c>
      <c r="DA12" s="663"/>
      <c r="DB12" s="663"/>
      <c r="DC12" s="663"/>
      <c r="DD12" s="633">
        <v>19623</v>
      </c>
      <c r="DE12" s="628"/>
      <c r="DF12" s="628"/>
      <c r="DG12" s="628"/>
      <c r="DH12" s="628"/>
      <c r="DI12" s="628"/>
      <c r="DJ12" s="628"/>
      <c r="DK12" s="628"/>
      <c r="DL12" s="628"/>
      <c r="DM12" s="628"/>
      <c r="DN12" s="628"/>
      <c r="DO12" s="628"/>
      <c r="DP12" s="629"/>
      <c r="DQ12" s="633">
        <v>238678</v>
      </c>
      <c r="DR12" s="628"/>
      <c r="DS12" s="628"/>
      <c r="DT12" s="628"/>
      <c r="DU12" s="628"/>
      <c r="DV12" s="628"/>
      <c r="DW12" s="628"/>
      <c r="DX12" s="628"/>
      <c r="DY12" s="628"/>
      <c r="DZ12" s="628"/>
      <c r="EA12" s="628"/>
      <c r="EB12" s="628"/>
      <c r="EC12" s="662"/>
    </row>
    <row r="13" spans="2:143" ht="11.25" customHeight="1" x14ac:dyDescent="0.15">
      <c r="B13" s="624" t="s">
        <v>241</v>
      </c>
      <c r="C13" s="625"/>
      <c r="D13" s="625"/>
      <c r="E13" s="625"/>
      <c r="F13" s="625"/>
      <c r="G13" s="625"/>
      <c r="H13" s="625"/>
      <c r="I13" s="625"/>
      <c r="J13" s="625"/>
      <c r="K13" s="625"/>
      <c r="L13" s="625"/>
      <c r="M13" s="625"/>
      <c r="N13" s="625"/>
      <c r="O13" s="625"/>
      <c r="P13" s="625"/>
      <c r="Q13" s="626"/>
      <c r="R13" s="627" t="s">
        <v>122</v>
      </c>
      <c r="S13" s="628"/>
      <c r="T13" s="628"/>
      <c r="U13" s="628"/>
      <c r="V13" s="628"/>
      <c r="W13" s="628"/>
      <c r="X13" s="628"/>
      <c r="Y13" s="629"/>
      <c r="Z13" s="663" t="s">
        <v>122</v>
      </c>
      <c r="AA13" s="663"/>
      <c r="AB13" s="663"/>
      <c r="AC13" s="663"/>
      <c r="AD13" s="664" t="s">
        <v>122</v>
      </c>
      <c r="AE13" s="664"/>
      <c r="AF13" s="664"/>
      <c r="AG13" s="664"/>
      <c r="AH13" s="664"/>
      <c r="AI13" s="664"/>
      <c r="AJ13" s="664"/>
      <c r="AK13" s="664"/>
      <c r="AL13" s="630" t="s">
        <v>122</v>
      </c>
      <c r="AM13" s="631"/>
      <c r="AN13" s="631"/>
      <c r="AO13" s="665"/>
      <c r="AP13" s="624" t="s">
        <v>242</v>
      </c>
      <c r="AQ13" s="625"/>
      <c r="AR13" s="625"/>
      <c r="AS13" s="625"/>
      <c r="AT13" s="625"/>
      <c r="AU13" s="625"/>
      <c r="AV13" s="625"/>
      <c r="AW13" s="625"/>
      <c r="AX13" s="625"/>
      <c r="AY13" s="625"/>
      <c r="AZ13" s="625"/>
      <c r="BA13" s="625"/>
      <c r="BB13" s="625"/>
      <c r="BC13" s="625"/>
      <c r="BD13" s="625"/>
      <c r="BE13" s="625"/>
      <c r="BF13" s="626"/>
      <c r="BG13" s="627">
        <v>310346</v>
      </c>
      <c r="BH13" s="628"/>
      <c r="BI13" s="628"/>
      <c r="BJ13" s="628"/>
      <c r="BK13" s="628"/>
      <c r="BL13" s="628"/>
      <c r="BM13" s="628"/>
      <c r="BN13" s="629"/>
      <c r="BO13" s="663">
        <v>41.1</v>
      </c>
      <c r="BP13" s="663"/>
      <c r="BQ13" s="663"/>
      <c r="BR13" s="663"/>
      <c r="BS13" s="664" t="s">
        <v>122</v>
      </c>
      <c r="BT13" s="664"/>
      <c r="BU13" s="664"/>
      <c r="BV13" s="664"/>
      <c r="BW13" s="664"/>
      <c r="BX13" s="664"/>
      <c r="BY13" s="664"/>
      <c r="BZ13" s="664"/>
      <c r="CA13" s="664"/>
      <c r="CB13" s="695"/>
      <c r="CD13" s="624" t="s">
        <v>243</v>
      </c>
      <c r="CE13" s="625"/>
      <c r="CF13" s="625"/>
      <c r="CG13" s="625"/>
      <c r="CH13" s="625"/>
      <c r="CI13" s="625"/>
      <c r="CJ13" s="625"/>
      <c r="CK13" s="625"/>
      <c r="CL13" s="625"/>
      <c r="CM13" s="625"/>
      <c r="CN13" s="625"/>
      <c r="CO13" s="625"/>
      <c r="CP13" s="625"/>
      <c r="CQ13" s="626"/>
      <c r="CR13" s="627">
        <v>1511289</v>
      </c>
      <c r="CS13" s="628"/>
      <c r="CT13" s="628"/>
      <c r="CU13" s="628"/>
      <c r="CV13" s="628"/>
      <c r="CW13" s="628"/>
      <c r="CX13" s="628"/>
      <c r="CY13" s="629"/>
      <c r="CZ13" s="663">
        <v>13.7</v>
      </c>
      <c r="DA13" s="663"/>
      <c r="DB13" s="663"/>
      <c r="DC13" s="663"/>
      <c r="DD13" s="633">
        <v>1234335</v>
      </c>
      <c r="DE13" s="628"/>
      <c r="DF13" s="628"/>
      <c r="DG13" s="628"/>
      <c r="DH13" s="628"/>
      <c r="DI13" s="628"/>
      <c r="DJ13" s="628"/>
      <c r="DK13" s="628"/>
      <c r="DL13" s="628"/>
      <c r="DM13" s="628"/>
      <c r="DN13" s="628"/>
      <c r="DO13" s="628"/>
      <c r="DP13" s="629"/>
      <c r="DQ13" s="633">
        <v>339122</v>
      </c>
      <c r="DR13" s="628"/>
      <c r="DS13" s="628"/>
      <c r="DT13" s="628"/>
      <c r="DU13" s="628"/>
      <c r="DV13" s="628"/>
      <c r="DW13" s="628"/>
      <c r="DX13" s="628"/>
      <c r="DY13" s="628"/>
      <c r="DZ13" s="628"/>
      <c r="EA13" s="628"/>
      <c r="EB13" s="628"/>
      <c r="EC13" s="662"/>
    </row>
    <row r="14" spans="2:143" ht="11.25" customHeight="1" x14ac:dyDescent="0.15">
      <c r="B14" s="624" t="s">
        <v>244</v>
      </c>
      <c r="C14" s="625"/>
      <c r="D14" s="625"/>
      <c r="E14" s="625"/>
      <c r="F14" s="625"/>
      <c r="G14" s="625"/>
      <c r="H14" s="625"/>
      <c r="I14" s="625"/>
      <c r="J14" s="625"/>
      <c r="K14" s="625"/>
      <c r="L14" s="625"/>
      <c r="M14" s="625"/>
      <c r="N14" s="625"/>
      <c r="O14" s="625"/>
      <c r="P14" s="625"/>
      <c r="Q14" s="626"/>
      <c r="R14" s="627" t="s">
        <v>122</v>
      </c>
      <c r="S14" s="628"/>
      <c r="T14" s="628"/>
      <c r="U14" s="628"/>
      <c r="V14" s="628"/>
      <c r="W14" s="628"/>
      <c r="X14" s="628"/>
      <c r="Y14" s="629"/>
      <c r="Z14" s="663" t="s">
        <v>122</v>
      </c>
      <c r="AA14" s="663"/>
      <c r="AB14" s="663"/>
      <c r="AC14" s="663"/>
      <c r="AD14" s="664" t="s">
        <v>122</v>
      </c>
      <c r="AE14" s="664"/>
      <c r="AF14" s="664"/>
      <c r="AG14" s="664"/>
      <c r="AH14" s="664"/>
      <c r="AI14" s="664"/>
      <c r="AJ14" s="664"/>
      <c r="AK14" s="664"/>
      <c r="AL14" s="630" t="s">
        <v>122</v>
      </c>
      <c r="AM14" s="631"/>
      <c r="AN14" s="631"/>
      <c r="AO14" s="665"/>
      <c r="AP14" s="624" t="s">
        <v>245</v>
      </c>
      <c r="AQ14" s="625"/>
      <c r="AR14" s="625"/>
      <c r="AS14" s="625"/>
      <c r="AT14" s="625"/>
      <c r="AU14" s="625"/>
      <c r="AV14" s="625"/>
      <c r="AW14" s="625"/>
      <c r="AX14" s="625"/>
      <c r="AY14" s="625"/>
      <c r="AZ14" s="625"/>
      <c r="BA14" s="625"/>
      <c r="BB14" s="625"/>
      <c r="BC14" s="625"/>
      <c r="BD14" s="625"/>
      <c r="BE14" s="625"/>
      <c r="BF14" s="626"/>
      <c r="BG14" s="627">
        <v>37573</v>
      </c>
      <c r="BH14" s="628"/>
      <c r="BI14" s="628"/>
      <c r="BJ14" s="628"/>
      <c r="BK14" s="628"/>
      <c r="BL14" s="628"/>
      <c r="BM14" s="628"/>
      <c r="BN14" s="629"/>
      <c r="BO14" s="663">
        <v>5</v>
      </c>
      <c r="BP14" s="663"/>
      <c r="BQ14" s="663"/>
      <c r="BR14" s="663"/>
      <c r="BS14" s="664" t="s">
        <v>122</v>
      </c>
      <c r="BT14" s="664"/>
      <c r="BU14" s="664"/>
      <c r="BV14" s="664"/>
      <c r="BW14" s="664"/>
      <c r="BX14" s="664"/>
      <c r="BY14" s="664"/>
      <c r="BZ14" s="664"/>
      <c r="CA14" s="664"/>
      <c r="CB14" s="695"/>
      <c r="CD14" s="624" t="s">
        <v>246</v>
      </c>
      <c r="CE14" s="625"/>
      <c r="CF14" s="625"/>
      <c r="CG14" s="625"/>
      <c r="CH14" s="625"/>
      <c r="CI14" s="625"/>
      <c r="CJ14" s="625"/>
      <c r="CK14" s="625"/>
      <c r="CL14" s="625"/>
      <c r="CM14" s="625"/>
      <c r="CN14" s="625"/>
      <c r="CO14" s="625"/>
      <c r="CP14" s="625"/>
      <c r="CQ14" s="626"/>
      <c r="CR14" s="627">
        <v>402289</v>
      </c>
      <c r="CS14" s="628"/>
      <c r="CT14" s="628"/>
      <c r="CU14" s="628"/>
      <c r="CV14" s="628"/>
      <c r="CW14" s="628"/>
      <c r="CX14" s="628"/>
      <c r="CY14" s="629"/>
      <c r="CZ14" s="663">
        <v>3.6</v>
      </c>
      <c r="DA14" s="663"/>
      <c r="DB14" s="663"/>
      <c r="DC14" s="663"/>
      <c r="DD14" s="633">
        <v>87874</v>
      </c>
      <c r="DE14" s="628"/>
      <c r="DF14" s="628"/>
      <c r="DG14" s="628"/>
      <c r="DH14" s="628"/>
      <c r="DI14" s="628"/>
      <c r="DJ14" s="628"/>
      <c r="DK14" s="628"/>
      <c r="DL14" s="628"/>
      <c r="DM14" s="628"/>
      <c r="DN14" s="628"/>
      <c r="DO14" s="628"/>
      <c r="DP14" s="629"/>
      <c r="DQ14" s="633">
        <v>312892</v>
      </c>
      <c r="DR14" s="628"/>
      <c r="DS14" s="628"/>
      <c r="DT14" s="628"/>
      <c r="DU14" s="628"/>
      <c r="DV14" s="628"/>
      <c r="DW14" s="628"/>
      <c r="DX14" s="628"/>
      <c r="DY14" s="628"/>
      <c r="DZ14" s="628"/>
      <c r="EA14" s="628"/>
      <c r="EB14" s="628"/>
      <c r="EC14" s="662"/>
    </row>
    <row r="15" spans="2:143" ht="11.25" customHeight="1" x14ac:dyDescent="0.15">
      <c r="B15" s="624" t="s">
        <v>247</v>
      </c>
      <c r="C15" s="625"/>
      <c r="D15" s="625"/>
      <c r="E15" s="625"/>
      <c r="F15" s="625"/>
      <c r="G15" s="625"/>
      <c r="H15" s="625"/>
      <c r="I15" s="625"/>
      <c r="J15" s="625"/>
      <c r="K15" s="625"/>
      <c r="L15" s="625"/>
      <c r="M15" s="625"/>
      <c r="N15" s="625"/>
      <c r="O15" s="625"/>
      <c r="P15" s="625"/>
      <c r="Q15" s="626"/>
      <c r="R15" s="627">
        <v>3674</v>
      </c>
      <c r="S15" s="628"/>
      <c r="T15" s="628"/>
      <c r="U15" s="628"/>
      <c r="V15" s="628"/>
      <c r="W15" s="628"/>
      <c r="X15" s="628"/>
      <c r="Y15" s="629"/>
      <c r="Z15" s="663">
        <v>0</v>
      </c>
      <c r="AA15" s="663"/>
      <c r="AB15" s="663"/>
      <c r="AC15" s="663"/>
      <c r="AD15" s="664">
        <v>3674</v>
      </c>
      <c r="AE15" s="664"/>
      <c r="AF15" s="664"/>
      <c r="AG15" s="664"/>
      <c r="AH15" s="664"/>
      <c r="AI15" s="664"/>
      <c r="AJ15" s="664"/>
      <c r="AK15" s="664"/>
      <c r="AL15" s="630">
        <v>0.1</v>
      </c>
      <c r="AM15" s="631"/>
      <c r="AN15" s="631"/>
      <c r="AO15" s="665"/>
      <c r="AP15" s="624" t="s">
        <v>248</v>
      </c>
      <c r="AQ15" s="625"/>
      <c r="AR15" s="625"/>
      <c r="AS15" s="625"/>
      <c r="AT15" s="625"/>
      <c r="AU15" s="625"/>
      <c r="AV15" s="625"/>
      <c r="AW15" s="625"/>
      <c r="AX15" s="625"/>
      <c r="AY15" s="625"/>
      <c r="AZ15" s="625"/>
      <c r="BA15" s="625"/>
      <c r="BB15" s="625"/>
      <c r="BC15" s="625"/>
      <c r="BD15" s="625"/>
      <c r="BE15" s="625"/>
      <c r="BF15" s="626"/>
      <c r="BG15" s="627">
        <v>72266</v>
      </c>
      <c r="BH15" s="628"/>
      <c r="BI15" s="628"/>
      <c r="BJ15" s="628"/>
      <c r="BK15" s="628"/>
      <c r="BL15" s="628"/>
      <c r="BM15" s="628"/>
      <c r="BN15" s="629"/>
      <c r="BO15" s="663">
        <v>9.6</v>
      </c>
      <c r="BP15" s="663"/>
      <c r="BQ15" s="663"/>
      <c r="BR15" s="663"/>
      <c r="BS15" s="664" t="s">
        <v>122</v>
      </c>
      <c r="BT15" s="664"/>
      <c r="BU15" s="664"/>
      <c r="BV15" s="664"/>
      <c r="BW15" s="664"/>
      <c r="BX15" s="664"/>
      <c r="BY15" s="664"/>
      <c r="BZ15" s="664"/>
      <c r="CA15" s="664"/>
      <c r="CB15" s="695"/>
      <c r="CD15" s="624" t="s">
        <v>249</v>
      </c>
      <c r="CE15" s="625"/>
      <c r="CF15" s="625"/>
      <c r="CG15" s="625"/>
      <c r="CH15" s="625"/>
      <c r="CI15" s="625"/>
      <c r="CJ15" s="625"/>
      <c r="CK15" s="625"/>
      <c r="CL15" s="625"/>
      <c r="CM15" s="625"/>
      <c r="CN15" s="625"/>
      <c r="CO15" s="625"/>
      <c r="CP15" s="625"/>
      <c r="CQ15" s="626"/>
      <c r="CR15" s="627">
        <v>1190912</v>
      </c>
      <c r="CS15" s="628"/>
      <c r="CT15" s="628"/>
      <c r="CU15" s="628"/>
      <c r="CV15" s="628"/>
      <c r="CW15" s="628"/>
      <c r="CX15" s="628"/>
      <c r="CY15" s="629"/>
      <c r="CZ15" s="663">
        <v>10.8</v>
      </c>
      <c r="DA15" s="663"/>
      <c r="DB15" s="663"/>
      <c r="DC15" s="663"/>
      <c r="DD15" s="633">
        <v>208545</v>
      </c>
      <c r="DE15" s="628"/>
      <c r="DF15" s="628"/>
      <c r="DG15" s="628"/>
      <c r="DH15" s="628"/>
      <c r="DI15" s="628"/>
      <c r="DJ15" s="628"/>
      <c r="DK15" s="628"/>
      <c r="DL15" s="628"/>
      <c r="DM15" s="628"/>
      <c r="DN15" s="628"/>
      <c r="DO15" s="628"/>
      <c r="DP15" s="629"/>
      <c r="DQ15" s="633">
        <v>807459</v>
      </c>
      <c r="DR15" s="628"/>
      <c r="DS15" s="628"/>
      <c r="DT15" s="628"/>
      <c r="DU15" s="628"/>
      <c r="DV15" s="628"/>
      <c r="DW15" s="628"/>
      <c r="DX15" s="628"/>
      <c r="DY15" s="628"/>
      <c r="DZ15" s="628"/>
      <c r="EA15" s="628"/>
      <c r="EB15" s="628"/>
      <c r="EC15" s="662"/>
    </row>
    <row r="16" spans="2:143" ht="11.25" customHeight="1" x14ac:dyDescent="0.15">
      <c r="B16" s="624" t="s">
        <v>250</v>
      </c>
      <c r="C16" s="625"/>
      <c r="D16" s="625"/>
      <c r="E16" s="625"/>
      <c r="F16" s="625"/>
      <c r="G16" s="625"/>
      <c r="H16" s="625"/>
      <c r="I16" s="625"/>
      <c r="J16" s="625"/>
      <c r="K16" s="625"/>
      <c r="L16" s="625"/>
      <c r="M16" s="625"/>
      <c r="N16" s="625"/>
      <c r="O16" s="625"/>
      <c r="P16" s="625"/>
      <c r="Q16" s="626"/>
      <c r="R16" s="627">
        <v>14875</v>
      </c>
      <c r="S16" s="628"/>
      <c r="T16" s="628"/>
      <c r="U16" s="628"/>
      <c r="V16" s="628"/>
      <c r="W16" s="628"/>
      <c r="X16" s="628"/>
      <c r="Y16" s="629"/>
      <c r="Z16" s="663">
        <v>0.1</v>
      </c>
      <c r="AA16" s="663"/>
      <c r="AB16" s="663"/>
      <c r="AC16" s="663"/>
      <c r="AD16" s="664">
        <v>14875</v>
      </c>
      <c r="AE16" s="664"/>
      <c r="AF16" s="664"/>
      <c r="AG16" s="664"/>
      <c r="AH16" s="664"/>
      <c r="AI16" s="664"/>
      <c r="AJ16" s="664"/>
      <c r="AK16" s="664"/>
      <c r="AL16" s="630">
        <v>0.3</v>
      </c>
      <c r="AM16" s="631"/>
      <c r="AN16" s="631"/>
      <c r="AO16" s="665"/>
      <c r="AP16" s="624" t="s">
        <v>251</v>
      </c>
      <c r="AQ16" s="625"/>
      <c r="AR16" s="625"/>
      <c r="AS16" s="625"/>
      <c r="AT16" s="625"/>
      <c r="AU16" s="625"/>
      <c r="AV16" s="625"/>
      <c r="AW16" s="625"/>
      <c r="AX16" s="625"/>
      <c r="AY16" s="625"/>
      <c r="AZ16" s="625"/>
      <c r="BA16" s="625"/>
      <c r="BB16" s="625"/>
      <c r="BC16" s="625"/>
      <c r="BD16" s="625"/>
      <c r="BE16" s="625"/>
      <c r="BF16" s="626"/>
      <c r="BG16" s="627" t="s">
        <v>122</v>
      </c>
      <c r="BH16" s="628"/>
      <c r="BI16" s="628"/>
      <c r="BJ16" s="628"/>
      <c r="BK16" s="628"/>
      <c r="BL16" s="628"/>
      <c r="BM16" s="628"/>
      <c r="BN16" s="629"/>
      <c r="BO16" s="663" t="s">
        <v>122</v>
      </c>
      <c r="BP16" s="663"/>
      <c r="BQ16" s="663"/>
      <c r="BR16" s="663"/>
      <c r="BS16" s="664" t="s">
        <v>122</v>
      </c>
      <c r="BT16" s="664"/>
      <c r="BU16" s="664"/>
      <c r="BV16" s="664"/>
      <c r="BW16" s="664"/>
      <c r="BX16" s="664"/>
      <c r="BY16" s="664"/>
      <c r="BZ16" s="664"/>
      <c r="CA16" s="664"/>
      <c r="CB16" s="695"/>
      <c r="CD16" s="624" t="s">
        <v>252</v>
      </c>
      <c r="CE16" s="625"/>
      <c r="CF16" s="625"/>
      <c r="CG16" s="625"/>
      <c r="CH16" s="625"/>
      <c r="CI16" s="625"/>
      <c r="CJ16" s="625"/>
      <c r="CK16" s="625"/>
      <c r="CL16" s="625"/>
      <c r="CM16" s="625"/>
      <c r="CN16" s="625"/>
      <c r="CO16" s="625"/>
      <c r="CP16" s="625"/>
      <c r="CQ16" s="626"/>
      <c r="CR16" s="627">
        <v>578270</v>
      </c>
      <c r="CS16" s="628"/>
      <c r="CT16" s="628"/>
      <c r="CU16" s="628"/>
      <c r="CV16" s="628"/>
      <c r="CW16" s="628"/>
      <c r="CX16" s="628"/>
      <c r="CY16" s="629"/>
      <c r="CZ16" s="663">
        <v>5.2</v>
      </c>
      <c r="DA16" s="663"/>
      <c r="DB16" s="663"/>
      <c r="DC16" s="663"/>
      <c r="DD16" s="633" t="s">
        <v>122</v>
      </c>
      <c r="DE16" s="628"/>
      <c r="DF16" s="628"/>
      <c r="DG16" s="628"/>
      <c r="DH16" s="628"/>
      <c r="DI16" s="628"/>
      <c r="DJ16" s="628"/>
      <c r="DK16" s="628"/>
      <c r="DL16" s="628"/>
      <c r="DM16" s="628"/>
      <c r="DN16" s="628"/>
      <c r="DO16" s="628"/>
      <c r="DP16" s="629"/>
      <c r="DQ16" s="633">
        <v>122768</v>
      </c>
      <c r="DR16" s="628"/>
      <c r="DS16" s="628"/>
      <c r="DT16" s="628"/>
      <c r="DU16" s="628"/>
      <c r="DV16" s="628"/>
      <c r="DW16" s="628"/>
      <c r="DX16" s="628"/>
      <c r="DY16" s="628"/>
      <c r="DZ16" s="628"/>
      <c r="EA16" s="628"/>
      <c r="EB16" s="628"/>
      <c r="EC16" s="662"/>
    </row>
    <row r="17" spans="2:133" ht="11.25" customHeight="1" x14ac:dyDescent="0.15">
      <c r="B17" s="624" t="s">
        <v>253</v>
      </c>
      <c r="C17" s="625"/>
      <c r="D17" s="625"/>
      <c r="E17" s="625"/>
      <c r="F17" s="625"/>
      <c r="G17" s="625"/>
      <c r="H17" s="625"/>
      <c r="I17" s="625"/>
      <c r="J17" s="625"/>
      <c r="K17" s="625"/>
      <c r="L17" s="625"/>
      <c r="M17" s="625"/>
      <c r="N17" s="625"/>
      <c r="O17" s="625"/>
      <c r="P17" s="625"/>
      <c r="Q17" s="626"/>
      <c r="R17" s="627">
        <v>31294</v>
      </c>
      <c r="S17" s="628"/>
      <c r="T17" s="628"/>
      <c r="U17" s="628"/>
      <c r="V17" s="628"/>
      <c r="W17" s="628"/>
      <c r="X17" s="628"/>
      <c r="Y17" s="629"/>
      <c r="Z17" s="663">
        <v>0.3</v>
      </c>
      <c r="AA17" s="663"/>
      <c r="AB17" s="663"/>
      <c r="AC17" s="663"/>
      <c r="AD17" s="664">
        <v>31294</v>
      </c>
      <c r="AE17" s="664"/>
      <c r="AF17" s="664"/>
      <c r="AG17" s="664"/>
      <c r="AH17" s="664"/>
      <c r="AI17" s="664"/>
      <c r="AJ17" s="664"/>
      <c r="AK17" s="664"/>
      <c r="AL17" s="630">
        <v>0.5</v>
      </c>
      <c r="AM17" s="631"/>
      <c r="AN17" s="631"/>
      <c r="AO17" s="665"/>
      <c r="AP17" s="624" t="s">
        <v>254</v>
      </c>
      <c r="AQ17" s="625"/>
      <c r="AR17" s="625"/>
      <c r="AS17" s="625"/>
      <c r="AT17" s="625"/>
      <c r="AU17" s="625"/>
      <c r="AV17" s="625"/>
      <c r="AW17" s="625"/>
      <c r="AX17" s="625"/>
      <c r="AY17" s="625"/>
      <c r="AZ17" s="625"/>
      <c r="BA17" s="625"/>
      <c r="BB17" s="625"/>
      <c r="BC17" s="625"/>
      <c r="BD17" s="625"/>
      <c r="BE17" s="625"/>
      <c r="BF17" s="626"/>
      <c r="BG17" s="627" t="s">
        <v>122</v>
      </c>
      <c r="BH17" s="628"/>
      <c r="BI17" s="628"/>
      <c r="BJ17" s="628"/>
      <c r="BK17" s="628"/>
      <c r="BL17" s="628"/>
      <c r="BM17" s="628"/>
      <c r="BN17" s="629"/>
      <c r="BO17" s="663" t="s">
        <v>122</v>
      </c>
      <c r="BP17" s="663"/>
      <c r="BQ17" s="663"/>
      <c r="BR17" s="663"/>
      <c r="BS17" s="664" t="s">
        <v>122</v>
      </c>
      <c r="BT17" s="664"/>
      <c r="BU17" s="664"/>
      <c r="BV17" s="664"/>
      <c r="BW17" s="664"/>
      <c r="BX17" s="664"/>
      <c r="BY17" s="664"/>
      <c r="BZ17" s="664"/>
      <c r="CA17" s="664"/>
      <c r="CB17" s="695"/>
      <c r="CD17" s="624" t="s">
        <v>255</v>
      </c>
      <c r="CE17" s="625"/>
      <c r="CF17" s="625"/>
      <c r="CG17" s="625"/>
      <c r="CH17" s="625"/>
      <c r="CI17" s="625"/>
      <c r="CJ17" s="625"/>
      <c r="CK17" s="625"/>
      <c r="CL17" s="625"/>
      <c r="CM17" s="625"/>
      <c r="CN17" s="625"/>
      <c r="CO17" s="625"/>
      <c r="CP17" s="625"/>
      <c r="CQ17" s="626"/>
      <c r="CR17" s="627">
        <v>1474994</v>
      </c>
      <c r="CS17" s="628"/>
      <c r="CT17" s="628"/>
      <c r="CU17" s="628"/>
      <c r="CV17" s="628"/>
      <c r="CW17" s="628"/>
      <c r="CX17" s="628"/>
      <c r="CY17" s="629"/>
      <c r="CZ17" s="663">
        <v>13.3</v>
      </c>
      <c r="DA17" s="663"/>
      <c r="DB17" s="663"/>
      <c r="DC17" s="663"/>
      <c r="DD17" s="633" t="s">
        <v>122</v>
      </c>
      <c r="DE17" s="628"/>
      <c r="DF17" s="628"/>
      <c r="DG17" s="628"/>
      <c r="DH17" s="628"/>
      <c r="DI17" s="628"/>
      <c r="DJ17" s="628"/>
      <c r="DK17" s="628"/>
      <c r="DL17" s="628"/>
      <c r="DM17" s="628"/>
      <c r="DN17" s="628"/>
      <c r="DO17" s="628"/>
      <c r="DP17" s="629"/>
      <c r="DQ17" s="633">
        <v>1442274</v>
      </c>
      <c r="DR17" s="628"/>
      <c r="DS17" s="628"/>
      <c r="DT17" s="628"/>
      <c r="DU17" s="628"/>
      <c r="DV17" s="628"/>
      <c r="DW17" s="628"/>
      <c r="DX17" s="628"/>
      <c r="DY17" s="628"/>
      <c r="DZ17" s="628"/>
      <c r="EA17" s="628"/>
      <c r="EB17" s="628"/>
      <c r="EC17" s="662"/>
    </row>
    <row r="18" spans="2:133" ht="11.25" customHeight="1" x14ac:dyDescent="0.15">
      <c r="B18" s="624" t="s">
        <v>256</v>
      </c>
      <c r="C18" s="625"/>
      <c r="D18" s="625"/>
      <c r="E18" s="625"/>
      <c r="F18" s="625"/>
      <c r="G18" s="625"/>
      <c r="H18" s="625"/>
      <c r="I18" s="625"/>
      <c r="J18" s="625"/>
      <c r="K18" s="625"/>
      <c r="L18" s="625"/>
      <c r="M18" s="625"/>
      <c r="N18" s="625"/>
      <c r="O18" s="625"/>
      <c r="P18" s="625"/>
      <c r="Q18" s="626"/>
      <c r="R18" s="627">
        <v>1593</v>
      </c>
      <c r="S18" s="628"/>
      <c r="T18" s="628"/>
      <c r="U18" s="628"/>
      <c r="V18" s="628"/>
      <c r="W18" s="628"/>
      <c r="X18" s="628"/>
      <c r="Y18" s="629"/>
      <c r="Z18" s="663">
        <v>0</v>
      </c>
      <c r="AA18" s="663"/>
      <c r="AB18" s="663"/>
      <c r="AC18" s="663"/>
      <c r="AD18" s="664">
        <v>1593</v>
      </c>
      <c r="AE18" s="664"/>
      <c r="AF18" s="664"/>
      <c r="AG18" s="664"/>
      <c r="AH18" s="664"/>
      <c r="AI18" s="664"/>
      <c r="AJ18" s="664"/>
      <c r="AK18" s="664"/>
      <c r="AL18" s="630">
        <v>0</v>
      </c>
      <c r="AM18" s="631"/>
      <c r="AN18" s="631"/>
      <c r="AO18" s="665"/>
      <c r="AP18" s="624" t="s">
        <v>257</v>
      </c>
      <c r="AQ18" s="625"/>
      <c r="AR18" s="625"/>
      <c r="AS18" s="625"/>
      <c r="AT18" s="625"/>
      <c r="AU18" s="625"/>
      <c r="AV18" s="625"/>
      <c r="AW18" s="625"/>
      <c r="AX18" s="625"/>
      <c r="AY18" s="625"/>
      <c r="AZ18" s="625"/>
      <c r="BA18" s="625"/>
      <c r="BB18" s="625"/>
      <c r="BC18" s="625"/>
      <c r="BD18" s="625"/>
      <c r="BE18" s="625"/>
      <c r="BF18" s="626"/>
      <c r="BG18" s="627" t="s">
        <v>122</v>
      </c>
      <c r="BH18" s="628"/>
      <c r="BI18" s="628"/>
      <c r="BJ18" s="628"/>
      <c r="BK18" s="628"/>
      <c r="BL18" s="628"/>
      <c r="BM18" s="628"/>
      <c r="BN18" s="629"/>
      <c r="BO18" s="663" t="s">
        <v>122</v>
      </c>
      <c r="BP18" s="663"/>
      <c r="BQ18" s="663"/>
      <c r="BR18" s="663"/>
      <c r="BS18" s="664" t="s">
        <v>122</v>
      </c>
      <c r="BT18" s="664"/>
      <c r="BU18" s="664"/>
      <c r="BV18" s="664"/>
      <c r="BW18" s="664"/>
      <c r="BX18" s="664"/>
      <c r="BY18" s="664"/>
      <c r="BZ18" s="664"/>
      <c r="CA18" s="664"/>
      <c r="CB18" s="695"/>
      <c r="CD18" s="624" t="s">
        <v>258</v>
      </c>
      <c r="CE18" s="625"/>
      <c r="CF18" s="625"/>
      <c r="CG18" s="625"/>
      <c r="CH18" s="625"/>
      <c r="CI18" s="625"/>
      <c r="CJ18" s="625"/>
      <c r="CK18" s="625"/>
      <c r="CL18" s="625"/>
      <c r="CM18" s="625"/>
      <c r="CN18" s="625"/>
      <c r="CO18" s="625"/>
      <c r="CP18" s="625"/>
      <c r="CQ18" s="626"/>
      <c r="CR18" s="627">
        <v>94920</v>
      </c>
      <c r="CS18" s="628"/>
      <c r="CT18" s="628"/>
      <c r="CU18" s="628"/>
      <c r="CV18" s="628"/>
      <c r="CW18" s="628"/>
      <c r="CX18" s="628"/>
      <c r="CY18" s="629"/>
      <c r="CZ18" s="663">
        <v>0.9</v>
      </c>
      <c r="DA18" s="663"/>
      <c r="DB18" s="663"/>
      <c r="DC18" s="663"/>
      <c r="DD18" s="633" t="s">
        <v>122</v>
      </c>
      <c r="DE18" s="628"/>
      <c r="DF18" s="628"/>
      <c r="DG18" s="628"/>
      <c r="DH18" s="628"/>
      <c r="DI18" s="628"/>
      <c r="DJ18" s="628"/>
      <c r="DK18" s="628"/>
      <c r="DL18" s="628"/>
      <c r="DM18" s="628"/>
      <c r="DN18" s="628"/>
      <c r="DO18" s="628"/>
      <c r="DP18" s="629"/>
      <c r="DQ18" s="633">
        <v>94920</v>
      </c>
      <c r="DR18" s="628"/>
      <c r="DS18" s="628"/>
      <c r="DT18" s="628"/>
      <c r="DU18" s="628"/>
      <c r="DV18" s="628"/>
      <c r="DW18" s="628"/>
      <c r="DX18" s="628"/>
      <c r="DY18" s="628"/>
      <c r="DZ18" s="628"/>
      <c r="EA18" s="628"/>
      <c r="EB18" s="628"/>
      <c r="EC18" s="662"/>
    </row>
    <row r="19" spans="2:133" ht="11.25" customHeight="1" x14ac:dyDescent="0.15">
      <c r="B19" s="624" t="s">
        <v>259</v>
      </c>
      <c r="C19" s="625"/>
      <c r="D19" s="625"/>
      <c r="E19" s="625"/>
      <c r="F19" s="625"/>
      <c r="G19" s="625"/>
      <c r="H19" s="625"/>
      <c r="I19" s="625"/>
      <c r="J19" s="625"/>
      <c r="K19" s="625"/>
      <c r="L19" s="625"/>
      <c r="M19" s="625"/>
      <c r="N19" s="625"/>
      <c r="O19" s="625"/>
      <c r="P19" s="625"/>
      <c r="Q19" s="626"/>
      <c r="R19" s="627">
        <v>29701</v>
      </c>
      <c r="S19" s="628"/>
      <c r="T19" s="628"/>
      <c r="U19" s="628"/>
      <c r="V19" s="628"/>
      <c r="W19" s="628"/>
      <c r="X19" s="628"/>
      <c r="Y19" s="629"/>
      <c r="Z19" s="663">
        <v>0.3</v>
      </c>
      <c r="AA19" s="663"/>
      <c r="AB19" s="663"/>
      <c r="AC19" s="663"/>
      <c r="AD19" s="664">
        <v>29701</v>
      </c>
      <c r="AE19" s="664"/>
      <c r="AF19" s="664"/>
      <c r="AG19" s="664"/>
      <c r="AH19" s="664"/>
      <c r="AI19" s="664"/>
      <c r="AJ19" s="664"/>
      <c r="AK19" s="664"/>
      <c r="AL19" s="630">
        <v>0.5</v>
      </c>
      <c r="AM19" s="631"/>
      <c r="AN19" s="631"/>
      <c r="AO19" s="665"/>
      <c r="AP19" s="624" t="s">
        <v>260</v>
      </c>
      <c r="AQ19" s="625"/>
      <c r="AR19" s="625"/>
      <c r="AS19" s="625"/>
      <c r="AT19" s="625"/>
      <c r="AU19" s="625"/>
      <c r="AV19" s="625"/>
      <c r="AW19" s="625"/>
      <c r="AX19" s="625"/>
      <c r="AY19" s="625"/>
      <c r="AZ19" s="625"/>
      <c r="BA19" s="625"/>
      <c r="BB19" s="625"/>
      <c r="BC19" s="625"/>
      <c r="BD19" s="625"/>
      <c r="BE19" s="625"/>
      <c r="BF19" s="626"/>
      <c r="BG19" s="627" t="s">
        <v>122</v>
      </c>
      <c r="BH19" s="628"/>
      <c r="BI19" s="628"/>
      <c r="BJ19" s="628"/>
      <c r="BK19" s="628"/>
      <c r="BL19" s="628"/>
      <c r="BM19" s="628"/>
      <c r="BN19" s="629"/>
      <c r="BO19" s="663" t="s">
        <v>122</v>
      </c>
      <c r="BP19" s="663"/>
      <c r="BQ19" s="663"/>
      <c r="BR19" s="663"/>
      <c r="BS19" s="664" t="s">
        <v>122</v>
      </c>
      <c r="BT19" s="664"/>
      <c r="BU19" s="664"/>
      <c r="BV19" s="664"/>
      <c r="BW19" s="664"/>
      <c r="BX19" s="664"/>
      <c r="BY19" s="664"/>
      <c r="BZ19" s="664"/>
      <c r="CA19" s="664"/>
      <c r="CB19" s="695"/>
      <c r="CD19" s="624" t="s">
        <v>261</v>
      </c>
      <c r="CE19" s="625"/>
      <c r="CF19" s="625"/>
      <c r="CG19" s="625"/>
      <c r="CH19" s="625"/>
      <c r="CI19" s="625"/>
      <c r="CJ19" s="625"/>
      <c r="CK19" s="625"/>
      <c r="CL19" s="625"/>
      <c r="CM19" s="625"/>
      <c r="CN19" s="625"/>
      <c r="CO19" s="625"/>
      <c r="CP19" s="625"/>
      <c r="CQ19" s="626"/>
      <c r="CR19" s="627" t="s">
        <v>122</v>
      </c>
      <c r="CS19" s="628"/>
      <c r="CT19" s="628"/>
      <c r="CU19" s="628"/>
      <c r="CV19" s="628"/>
      <c r="CW19" s="628"/>
      <c r="CX19" s="628"/>
      <c r="CY19" s="629"/>
      <c r="CZ19" s="663" t="s">
        <v>122</v>
      </c>
      <c r="DA19" s="663"/>
      <c r="DB19" s="663"/>
      <c r="DC19" s="663"/>
      <c r="DD19" s="633" t="s">
        <v>122</v>
      </c>
      <c r="DE19" s="628"/>
      <c r="DF19" s="628"/>
      <c r="DG19" s="628"/>
      <c r="DH19" s="628"/>
      <c r="DI19" s="628"/>
      <c r="DJ19" s="628"/>
      <c r="DK19" s="628"/>
      <c r="DL19" s="628"/>
      <c r="DM19" s="628"/>
      <c r="DN19" s="628"/>
      <c r="DO19" s="628"/>
      <c r="DP19" s="629"/>
      <c r="DQ19" s="633" t="s">
        <v>122</v>
      </c>
      <c r="DR19" s="628"/>
      <c r="DS19" s="628"/>
      <c r="DT19" s="628"/>
      <c r="DU19" s="628"/>
      <c r="DV19" s="628"/>
      <c r="DW19" s="628"/>
      <c r="DX19" s="628"/>
      <c r="DY19" s="628"/>
      <c r="DZ19" s="628"/>
      <c r="EA19" s="628"/>
      <c r="EB19" s="628"/>
      <c r="EC19" s="662"/>
    </row>
    <row r="20" spans="2:133" ht="11.25" customHeight="1" x14ac:dyDescent="0.15">
      <c r="B20" s="696" t="s">
        <v>262</v>
      </c>
      <c r="C20" s="697"/>
      <c r="D20" s="697"/>
      <c r="E20" s="697"/>
      <c r="F20" s="697"/>
      <c r="G20" s="697"/>
      <c r="H20" s="697"/>
      <c r="I20" s="697"/>
      <c r="J20" s="697"/>
      <c r="K20" s="697"/>
      <c r="L20" s="697"/>
      <c r="M20" s="697"/>
      <c r="N20" s="697"/>
      <c r="O20" s="697"/>
      <c r="P20" s="697"/>
      <c r="Q20" s="698"/>
      <c r="R20" s="627" t="s">
        <v>122</v>
      </c>
      <c r="S20" s="628"/>
      <c r="T20" s="628"/>
      <c r="U20" s="628"/>
      <c r="V20" s="628"/>
      <c r="W20" s="628"/>
      <c r="X20" s="628"/>
      <c r="Y20" s="629"/>
      <c r="Z20" s="663" t="s">
        <v>122</v>
      </c>
      <c r="AA20" s="663"/>
      <c r="AB20" s="663"/>
      <c r="AC20" s="663"/>
      <c r="AD20" s="664" t="s">
        <v>122</v>
      </c>
      <c r="AE20" s="664"/>
      <c r="AF20" s="664"/>
      <c r="AG20" s="664"/>
      <c r="AH20" s="664"/>
      <c r="AI20" s="664"/>
      <c r="AJ20" s="664"/>
      <c r="AK20" s="664"/>
      <c r="AL20" s="630" t="s">
        <v>122</v>
      </c>
      <c r="AM20" s="631"/>
      <c r="AN20" s="631"/>
      <c r="AO20" s="665"/>
      <c r="AP20" s="624" t="s">
        <v>263</v>
      </c>
      <c r="AQ20" s="625"/>
      <c r="AR20" s="625"/>
      <c r="AS20" s="625"/>
      <c r="AT20" s="625"/>
      <c r="AU20" s="625"/>
      <c r="AV20" s="625"/>
      <c r="AW20" s="625"/>
      <c r="AX20" s="625"/>
      <c r="AY20" s="625"/>
      <c r="AZ20" s="625"/>
      <c r="BA20" s="625"/>
      <c r="BB20" s="625"/>
      <c r="BC20" s="625"/>
      <c r="BD20" s="625"/>
      <c r="BE20" s="625"/>
      <c r="BF20" s="626"/>
      <c r="BG20" s="627" t="s">
        <v>122</v>
      </c>
      <c r="BH20" s="628"/>
      <c r="BI20" s="628"/>
      <c r="BJ20" s="628"/>
      <c r="BK20" s="628"/>
      <c r="BL20" s="628"/>
      <c r="BM20" s="628"/>
      <c r="BN20" s="629"/>
      <c r="BO20" s="663" t="s">
        <v>122</v>
      </c>
      <c r="BP20" s="663"/>
      <c r="BQ20" s="663"/>
      <c r="BR20" s="663"/>
      <c r="BS20" s="664" t="s">
        <v>122</v>
      </c>
      <c r="BT20" s="664"/>
      <c r="BU20" s="664"/>
      <c r="BV20" s="664"/>
      <c r="BW20" s="664"/>
      <c r="BX20" s="664"/>
      <c r="BY20" s="664"/>
      <c r="BZ20" s="664"/>
      <c r="CA20" s="664"/>
      <c r="CB20" s="695"/>
      <c r="CD20" s="624" t="s">
        <v>264</v>
      </c>
      <c r="CE20" s="625"/>
      <c r="CF20" s="625"/>
      <c r="CG20" s="625"/>
      <c r="CH20" s="625"/>
      <c r="CI20" s="625"/>
      <c r="CJ20" s="625"/>
      <c r="CK20" s="625"/>
      <c r="CL20" s="625"/>
      <c r="CM20" s="625"/>
      <c r="CN20" s="625"/>
      <c r="CO20" s="625"/>
      <c r="CP20" s="625"/>
      <c r="CQ20" s="626"/>
      <c r="CR20" s="627">
        <v>11071186</v>
      </c>
      <c r="CS20" s="628"/>
      <c r="CT20" s="628"/>
      <c r="CU20" s="628"/>
      <c r="CV20" s="628"/>
      <c r="CW20" s="628"/>
      <c r="CX20" s="628"/>
      <c r="CY20" s="629"/>
      <c r="CZ20" s="663">
        <v>100</v>
      </c>
      <c r="DA20" s="663"/>
      <c r="DB20" s="663"/>
      <c r="DC20" s="663"/>
      <c r="DD20" s="633">
        <v>1866152</v>
      </c>
      <c r="DE20" s="628"/>
      <c r="DF20" s="628"/>
      <c r="DG20" s="628"/>
      <c r="DH20" s="628"/>
      <c r="DI20" s="628"/>
      <c r="DJ20" s="628"/>
      <c r="DK20" s="628"/>
      <c r="DL20" s="628"/>
      <c r="DM20" s="628"/>
      <c r="DN20" s="628"/>
      <c r="DO20" s="628"/>
      <c r="DP20" s="629"/>
      <c r="DQ20" s="633">
        <v>7172912</v>
      </c>
      <c r="DR20" s="628"/>
      <c r="DS20" s="628"/>
      <c r="DT20" s="628"/>
      <c r="DU20" s="628"/>
      <c r="DV20" s="628"/>
      <c r="DW20" s="628"/>
      <c r="DX20" s="628"/>
      <c r="DY20" s="628"/>
      <c r="DZ20" s="628"/>
      <c r="EA20" s="628"/>
      <c r="EB20" s="628"/>
      <c r="EC20" s="662"/>
    </row>
    <row r="21" spans="2:133" ht="11.25" customHeight="1" x14ac:dyDescent="0.15">
      <c r="B21" s="624" t="s">
        <v>265</v>
      </c>
      <c r="C21" s="625"/>
      <c r="D21" s="625"/>
      <c r="E21" s="625"/>
      <c r="F21" s="625"/>
      <c r="G21" s="625"/>
      <c r="H21" s="625"/>
      <c r="I21" s="625"/>
      <c r="J21" s="625"/>
      <c r="K21" s="625"/>
      <c r="L21" s="625"/>
      <c r="M21" s="625"/>
      <c r="N21" s="625"/>
      <c r="O21" s="625"/>
      <c r="P21" s="625"/>
      <c r="Q21" s="626"/>
      <c r="R21" s="627">
        <v>5069492</v>
      </c>
      <c r="S21" s="628"/>
      <c r="T21" s="628"/>
      <c r="U21" s="628"/>
      <c r="V21" s="628"/>
      <c r="W21" s="628"/>
      <c r="X21" s="628"/>
      <c r="Y21" s="629"/>
      <c r="Z21" s="663">
        <v>42.7</v>
      </c>
      <c r="AA21" s="663"/>
      <c r="AB21" s="663"/>
      <c r="AC21" s="663"/>
      <c r="AD21" s="664">
        <v>4691077</v>
      </c>
      <c r="AE21" s="664"/>
      <c r="AF21" s="664"/>
      <c r="AG21" s="664"/>
      <c r="AH21" s="664"/>
      <c r="AI21" s="664"/>
      <c r="AJ21" s="664"/>
      <c r="AK21" s="664"/>
      <c r="AL21" s="630">
        <v>79.900000000000006</v>
      </c>
      <c r="AM21" s="631"/>
      <c r="AN21" s="631"/>
      <c r="AO21" s="665"/>
      <c r="AP21" s="624" t="s">
        <v>266</v>
      </c>
      <c r="AQ21" s="699"/>
      <c r="AR21" s="699"/>
      <c r="AS21" s="699"/>
      <c r="AT21" s="699"/>
      <c r="AU21" s="699"/>
      <c r="AV21" s="699"/>
      <c r="AW21" s="699"/>
      <c r="AX21" s="699"/>
      <c r="AY21" s="699"/>
      <c r="AZ21" s="699"/>
      <c r="BA21" s="699"/>
      <c r="BB21" s="699"/>
      <c r="BC21" s="699"/>
      <c r="BD21" s="699"/>
      <c r="BE21" s="699"/>
      <c r="BF21" s="700"/>
      <c r="BG21" s="627" t="s">
        <v>122</v>
      </c>
      <c r="BH21" s="628"/>
      <c r="BI21" s="628"/>
      <c r="BJ21" s="628"/>
      <c r="BK21" s="628"/>
      <c r="BL21" s="628"/>
      <c r="BM21" s="628"/>
      <c r="BN21" s="629"/>
      <c r="BO21" s="663" t="s">
        <v>122</v>
      </c>
      <c r="BP21" s="663"/>
      <c r="BQ21" s="663"/>
      <c r="BR21" s="663"/>
      <c r="BS21" s="664" t="s">
        <v>122</v>
      </c>
      <c r="BT21" s="664"/>
      <c r="BU21" s="664"/>
      <c r="BV21" s="664"/>
      <c r="BW21" s="664"/>
      <c r="BX21" s="664"/>
      <c r="BY21" s="664"/>
      <c r="BZ21" s="664"/>
      <c r="CA21" s="664"/>
      <c r="CB21" s="695"/>
      <c r="CD21" s="608"/>
      <c r="CE21" s="609"/>
      <c r="CF21" s="609"/>
      <c r="CG21" s="609"/>
      <c r="CH21" s="609"/>
      <c r="CI21" s="609"/>
      <c r="CJ21" s="609"/>
      <c r="CK21" s="609"/>
      <c r="CL21" s="609"/>
      <c r="CM21" s="609"/>
      <c r="CN21" s="609"/>
      <c r="CO21" s="609"/>
      <c r="CP21" s="609"/>
      <c r="CQ21" s="610"/>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24" t="s">
        <v>267</v>
      </c>
      <c r="C22" s="625"/>
      <c r="D22" s="625"/>
      <c r="E22" s="625"/>
      <c r="F22" s="625"/>
      <c r="G22" s="625"/>
      <c r="H22" s="625"/>
      <c r="I22" s="625"/>
      <c r="J22" s="625"/>
      <c r="K22" s="625"/>
      <c r="L22" s="625"/>
      <c r="M22" s="625"/>
      <c r="N22" s="625"/>
      <c r="O22" s="625"/>
      <c r="P22" s="625"/>
      <c r="Q22" s="626"/>
      <c r="R22" s="627">
        <v>4691077</v>
      </c>
      <c r="S22" s="628"/>
      <c r="T22" s="628"/>
      <c r="U22" s="628"/>
      <c r="V22" s="628"/>
      <c r="W22" s="628"/>
      <c r="X22" s="628"/>
      <c r="Y22" s="629"/>
      <c r="Z22" s="663">
        <v>39.6</v>
      </c>
      <c r="AA22" s="663"/>
      <c r="AB22" s="663"/>
      <c r="AC22" s="663"/>
      <c r="AD22" s="664">
        <v>4691077</v>
      </c>
      <c r="AE22" s="664"/>
      <c r="AF22" s="664"/>
      <c r="AG22" s="664"/>
      <c r="AH22" s="664"/>
      <c r="AI22" s="664"/>
      <c r="AJ22" s="664"/>
      <c r="AK22" s="664"/>
      <c r="AL22" s="630">
        <v>79.900000000000006</v>
      </c>
      <c r="AM22" s="631"/>
      <c r="AN22" s="631"/>
      <c r="AO22" s="665"/>
      <c r="AP22" s="624" t="s">
        <v>268</v>
      </c>
      <c r="AQ22" s="699"/>
      <c r="AR22" s="699"/>
      <c r="AS22" s="699"/>
      <c r="AT22" s="699"/>
      <c r="AU22" s="699"/>
      <c r="AV22" s="699"/>
      <c r="AW22" s="699"/>
      <c r="AX22" s="699"/>
      <c r="AY22" s="699"/>
      <c r="AZ22" s="699"/>
      <c r="BA22" s="699"/>
      <c r="BB22" s="699"/>
      <c r="BC22" s="699"/>
      <c r="BD22" s="699"/>
      <c r="BE22" s="699"/>
      <c r="BF22" s="700"/>
      <c r="BG22" s="627" t="s">
        <v>122</v>
      </c>
      <c r="BH22" s="628"/>
      <c r="BI22" s="628"/>
      <c r="BJ22" s="628"/>
      <c r="BK22" s="628"/>
      <c r="BL22" s="628"/>
      <c r="BM22" s="628"/>
      <c r="BN22" s="629"/>
      <c r="BO22" s="663" t="s">
        <v>122</v>
      </c>
      <c r="BP22" s="663"/>
      <c r="BQ22" s="663"/>
      <c r="BR22" s="663"/>
      <c r="BS22" s="664" t="s">
        <v>122</v>
      </c>
      <c r="BT22" s="664"/>
      <c r="BU22" s="664"/>
      <c r="BV22" s="664"/>
      <c r="BW22" s="664"/>
      <c r="BX22" s="664"/>
      <c r="BY22" s="664"/>
      <c r="BZ22" s="664"/>
      <c r="CA22" s="664"/>
      <c r="CB22" s="695"/>
      <c r="CD22" s="679" t="s">
        <v>269</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15">
      <c r="B23" s="624" t="s">
        <v>270</v>
      </c>
      <c r="C23" s="625"/>
      <c r="D23" s="625"/>
      <c r="E23" s="625"/>
      <c r="F23" s="625"/>
      <c r="G23" s="625"/>
      <c r="H23" s="625"/>
      <c r="I23" s="625"/>
      <c r="J23" s="625"/>
      <c r="K23" s="625"/>
      <c r="L23" s="625"/>
      <c r="M23" s="625"/>
      <c r="N23" s="625"/>
      <c r="O23" s="625"/>
      <c r="P23" s="625"/>
      <c r="Q23" s="626"/>
      <c r="R23" s="627">
        <v>378415</v>
      </c>
      <c r="S23" s="628"/>
      <c r="T23" s="628"/>
      <c r="U23" s="628"/>
      <c r="V23" s="628"/>
      <c r="W23" s="628"/>
      <c r="X23" s="628"/>
      <c r="Y23" s="629"/>
      <c r="Z23" s="663">
        <v>3.2</v>
      </c>
      <c r="AA23" s="663"/>
      <c r="AB23" s="663"/>
      <c r="AC23" s="663"/>
      <c r="AD23" s="664" t="s">
        <v>122</v>
      </c>
      <c r="AE23" s="664"/>
      <c r="AF23" s="664"/>
      <c r="AG23" s="664"/>
      <c r="AH23" s="664"/>
      <c r="AI23" s="664"/>
      <c r="AJ23" s="664"/>
      <c r="AK23" s="664"/>
      <c r="AL23" s="630" t="s">
        <v>122</v>
      </c>
      <c r="AM23" s="631"/>
      <c r="AN23" s="631"/>
      <c r="AO23" s="665"/>
      <c r="AP23" s="624" t="s">
        <v>271</v>
      </c>
      <c r="AQ23" s="699"/>
      <c r="AR23" s="699"/>
      <c r="AS23" s="699"/>
      <c r="AT23" s="699"/>
      <c r="AU23" s="699"/>
      <c r="AV23" s="699"/>
      <c r="AW23" s="699"/>
      <c r="AX23" s="699"/>
      <c r="AY23" s="699"/>
      <c r="AZ23" s="699"/>
      <c r="BA23" s="699"/>
      <c r="BB23" s="699"/>
      <c r="BC23" s="699"/>
      <c r="BD23" s="699"/>
      <c r="BE23" s="699"/>
      <c r="BF23" s="700"/>
      <c r="BG23" s="627" t="s">
        <v>122</v>
      </c>
      <c r="BH23" s="628"/>
      <c r="BI23" s="628"/>
      <c r="BJ23" s="628"/>
      <c r="BK23" s="628"/>
      <c r="BL23" s="628"/>
      <c r="BM23" s="628"/>
      <c r="BN23" s="629"/>
      <c r="BO23" s="663" t="s">
        <v>122</v>
      </c>
      <c r="BP23" s="663"/>
      <c r="BQ23" s="663"/>
      <c r="BR23" s="663"/>
      <c r="BS23" s="664" t="s">
        <v>122</v>
      </c>
      <c r="BT23" s="664"/>
      <c r="BU23" s="664"/>
      <c r="BV23" s="664"/>
      <c r="BW23" s="664"/>
      <c r="BX23" s="664"/>
      <c r="BY23" s="664"/>
      <c r="BZ23" s="664"/>
      <c r="CA23" s="664"/>
      <c r="CB23" s="695"/>
      <c r="CD23" s="679" t="s">
        <v>211</v>
      </c>
      <c r="CE23" s="680"/>
      <c r="CF23" s="680"/>
      <c r="CG23" s="680"/>
      <c r="CH23" s="680"/>
      <c r="CI23" s="680"/>
      <c r="CJ23" s="680"/>
      <c r="CK23" s="680"/>
      <c r="CL23" s="680"/>
      <c r="CM23" s="680"/>
      <c r="CN23" s="680"/>
      <c r="CO23" s="680"/>
      <c r="CP23" s="680"/>
      <c r="CQ23" s="681"/>
      <c r="CR23" s="679" t="s">
        <v>272</v>
      </c>
      <c r="CS23" s="680"/>
      <c r="CT23" s="680"/>
      <c r="CU23" s="680"/>
      <c r="CV23" s="680"/>
      <c r="CW23" s="680"/>
      <c r="CX23" s="680"/>
      <c r="CY23" s="681"/>
      <c r="CZ23" s="679" t="s">
        <v>273</v>
      </c>
      <c r="DA23" s="680"/>
      <c r="DB23" s="680"/>
      <c r="DC23" s="681"/>
      <c r="DD23" s="679" t="s">
        <v>274</v>
      </c>
      <c r="DE23" s="680"/>
      <c r="DF23" s="680"/>
      <c r="DG23" s="680"/>
      <c r="DH23" s="680"/>
      <c r="DI23" s="680"/>
      <c r="DJ23" s="680"/>
      <c r="DK23" s="681"/>
      <c r="DL23" s="711" t="s">
        <v>275</v>
      </c>
      <c r="DM23" s="712"/>
      <c r="DN23" s="712"/>
      <c r="DO23" s="712"/>
      <c r="DP23" s="712"/>
      <c r="DQ23" s="712"/>
      <c r="DR23" s="712"/>
      <c r="DS23" s="712"/>
      <c r="DT23" s="712"/>
      <c r="DU23" s="712"/>
      <c r="DV23" s="713"/>
      <c r="DW23" s="679" t="s">
        <v>276</v>
      </c>
      <c r="DX23" s="680"/>
      <c r="DY23" s="680"/>
      <c r="DZ23" s="680"/>
      <c r="EA23" s="680"/>
      <c r="EB23" s="680"/>
      <c r="EC23" s="681"/>
    </row>
    <row r="24" spans="2:133" ht="11.25" customHeight="1" x14ac:dyDescent="0.15">
      <c r="B24" s="624" t="s">
        <v>277</v>
      </c>
      <c r="C24" s="625"/>
      <c r="D24" s="625"/>
      <c r="E24" s="625"/>
      <c r="F24" s="625"/>
      <c r="G24" s="625"/>
      <c r="H24" s="625"/>
      <c r="I24" s="625"/>
      <c r="J24" s="625"/>
      <c r="K24" s="625"/>
      <c r="L24" s="625"/>
      <c r="M24" s="625"/>
      <c r="N24" s="625"/>
      <c r="O24" s="625"/>
      <c r="P24" s="625"/>
      <c r="Q24" s="626"/>
      <c r="R24" s="627" t="s">
        <v>122</v>
      </c>
      <c r="S24" s="628"/>
      <c r="T24" s="628"/>
      <c r="U24" s="628"/>
      <c r="V24" s="628"/>
      <c r="W24" s="628"/>
      <c r="X24" s="628"/>
      <c r="Y24" s="629"/>
      <c r="Z24" s="663" t="s">
        <v>122</v>
      </c>
      <c r="AA24" s="663"/>
      <c r="AB24" s="663"/>
      <c r="AC24" s="663"/>
      <c r="AD24" s="664" t="s">
        <v>122</v>
      </c>
      <c r="AE24" s="664"/>
      <c r="AF24" s="664"/>
      <c r="AG24" s="664"/>
      <c r="AH24" s="664"/>
      <c r="AI24" s="664"/>
      <c r="AJ24" s="664"/>
      <c r="AK24" s="664"/>
      <c r="AL24" s="630" t="s">
        <v>122</v>
      </c>
      <c r="AM24" s="631"/>
      <c r="AN24" s="631"/>
      <c r="AO24" s="665"/>
      <c r="AP24" s="624" t="s">
        <v>278</v>
      </c>
      <c r="AQ24" s="699"/>
      <c r="AR24" s="699"/>
      <c r="AS24" s="699"/>
      <c r="AT24" s="699"/>
      <c r="AU24" s="699"/>
      <c r="AV24" s="699"/>
      <c r="AW24" s="699"/>
      <c r="AX24" s="699"/>
      <c r="AY24" s="699"/>
      <c r="AZ24" s="699"/>
      <c r="BA24" s="699"/>
      <c r="BB24" s="699"/>
      <c r="BC24" s="699"/>
      <c r="BD24" s="699"/>
      <c r="BE24" s="699"/>
      <c r="BF24" s="700"/>
      <c r="BG24" s="627" t="s">
        <v>122</v>
      </c>
      <c r="BH24" s="628"/>
      <c r="BI24" s="628"/>
      <c r="BJ24" s="628"/>
      <c r="BK24" s="628"/>
      <c r="BL24" s="628"/>
      <c r="BM24" s="628"/>
      <c r="BN24" s="629"/>
      <c r="BO24" s="663" t="s">
        <v>122</v>
      </c>
      <c r="BP24" s="663"/>
      <c r="BQ24" s="663"/>
      <c r="BR24" s="663"/>
      <c r="BS24" s="664" t="s">
        <v>122</v>
      </c>
      <c r="BT24" s="664"/>
      <c r="BU24" s="664"/>
      <c r="BV24" s="664"/>
      <c r="BW24" s="664"/>
      <c r="BX24" s="664"/>
      <c r="BY24" s="664"/>
      <c r="BZ24" s="664"/>
      <c r="CA24" s="664"/>
      <c r="CB24" s="695"/>
      <c r="CD24" s="676" t="s">
        <v>279</v>
      </c>
      <c r="CE24" s="677"/>
      <c r="CF24" s="677"/>
      <c r="CG24" s="677"/>
      <c r="CH24" s="677"/>
      <c r="CI24" s="677"/>
      <c r="CJ24" s="677"/>
      <c r="CK24" s="677"/>
      <c r="CL24" s="677"/>
      <c r="CM24" s="677"/>
      <c r="CN24" s="677"/>
      <c r="CO24" s="677"/>
      <c r="CP24" s="677"/>
      <c r="CQ24" s="678"/>
      <c r="CR24" s="673">
        <v>4279055</v>
      </c>
      <c r="CS24" s="674"/>
      <c r="CT24" s="674"/>
      <c r="CU24" s="674"/>
      <c r="CV24" s="674"/>
      <c r="CW24" s="674"/>
      <c r="CX24" s="674"/>
      <c r="CY24" s="702"/>
      <c r="CZ24" s="703">
        <v>38.700000000000003</v>
      </c>
      <c r="DA24" s="686"/>
      <c r="DB24" s="686"/>
      <c r="DC24" s="705"/>
      <c r="DD24" s="701">
        <v>3659323</v>
      </c>
      <c r="DE24" s="674"/>
      <c r="DF24" s="674"/>
      <c r="DG24" s="674"/>
      <c r="DH24" s="674"/>
      <c r="DI24" s="674"/>
      <c r="DJ24" s="674"/>
      <c r="DK24" s="702"/>
      <c r="DL24" s="701">
        <v>3460143</v>
      </c>
      <c r="DM24" s="674"/>
      <c r="DN24" s="674"/>
      <c r="DO24" s="674"/>
      <c r="DP24" s="674"/>
      <c r="DQ24" s="674"/>
      <c r="DR24" s="674"/>
      <c r="DS24" s="674"/>
      <c r="DT24" s="674"/>
      <c r="DU24" s="674"/>
      <c r="DV24" s="702"/>
      <c r="DW24" s="703">
        <v>58.8</v>
      </c>
      <c r="DX24" s="686"/>
      <c r="DY24" s="686"/>
      <c r="DZ24" s="686"/>
      <c r="EA24" s="686"/>
      <c r="EB24" s="686"/>
      <c r="EC24" s="704"/>
    </row>
    <row r="25" spans="2:133" ht="11.25" customHeight="1" x14ac:dyDescent="0.15">
      <c r="B25" s="624" t="s">
        <v>280</v>
      </c>
      <c r="C25" s="625"/>
      <c r="D25" s="625"/>
      <c r="E25" s="625"/>
      <c r="F25" s="625"/>
      <c r="G25" s="625"/>
      <c r="H25" s="625"/>
      <c r="I25" s="625"/>
      <c r="J25" s="625"/>
      <c r="K25" s="625"/>
      <c r="L25" s="625"/>
      <c r="M25" s="625"/>
      <c r="N25" s="625"/>
      <c r="O25" s="625"/>
      <c r="P25" s="625"/>
      <c r="Q25" s="626"/>
      <c r="R25" s="627">
        <v>6152128</v>
      </c>
      <c r="S25" s="628"/>
      <c r="T25" s="628"/>
      <c r="U25" s="628"/>
      <c r="V25" s="628"/>
      <c r="W25" s="628"/>
      <c r="X25" s="628"/>
      <c r="Y25" s="629"/>
      <c r="Z25" s="663">
        <v>51.9</v>
      </c>
      <c r="AA25" s="663"/>
      <c r="AB25" s="663"/>
      <c r="AC25" s="663"/>
      <c r="AD25" s="664">
        <v>5773713</v>
      </c>
      <c r="AE25" s="664"/>
      <c r="AF25" s="664"/>
      <c r="AG25" s="664"/>
      <c r="AH25" s="664"/>
      <c r="AI25" s="664"/>
      <c r="AJ25" s="664"/>
      <c r="AK25" s="664"/>
      <c r="AL25" s="630">
        <v>98.3</v>
      </c>
      <c r="AM25" s="631"/>
      <c r="AN25" s="631"/>
      <c r="AO25" s="665"/>
      <c r="AP25" s="624" t="s">
        <v>281</v>
      </c>
      <c r="AQ25" s="699"/>
      <c r="AR25" s="699"/>
      <c r="AS25" s="699"/>
      <c r="AT25" s="699"/>
      <c r="AU25" s="699"/>
      <c r="AV25" s="699"/>
      <c r="AW25" s="699"/>
      <c r="AX25" s="699"/>
      <c r="AY25" s="699"/>
      <c r="AZ25" s="699"/>
      <c r="BA25" s="699"/>
      <c r="BB25" s="699"/>
      <c r="BC25" s="699"/>
      <c r="BD25" s="699"/>
      <c r="BE25" s="699"/>
      <c r="BF25" s="700"/>
      <c r="BG25" s="627" t="s">
        <v>122</v>
      </c>
      <c r="BH25" s="628"/>
      <c r="BI25" s="628"/>
      <c r="BJ25" s="628"/>
      <c r="BK25" s="628"/>
      <c r="BL25" s="628"/>
      <c r="BM25" s="628"/>
      <c r="BN25" s="629"/>
      <c r="BO25" s="663" t="s">
        <v>122</v>
      </c>
      <c r="BP25" s="663"/>
      <c r="BQ25" s="663"/>
      <c r="BR25" s="663"/>
      <c r="BS25" s="664" t="s">
        <v>122</v>
      </c>
      <c r="BT25" s="664"/>
      <c r="BU25" s="664"/>
      <c r="BV25" s="664"/>
      <c r="BW25" s="664"/>
      <c r="BX25" s="664"/>
      <c r="BY25" s="664"/>
      <c r="BZ25" s="664"/>
      <c r="CA25" s="664"/>
      <c r="CB25" s="695"/>
      <c r="CD25" s="624" t="s">
        <v>282</v>
      </c>
      <c r="CE25" s="625"/>
      <c r="CF25" s="625"/>
      <c r="CG25" s="625"/>
      <c r="CH25" s="625"/>
      <c r="CI25" s="625"/>
      <c r="CJ25" s="625"/>
      <c r="CK25" s="625"/>
      <c r="CL25" s="625"/>
      <c r="CM25" s="625"/>
      <c r="CN25" s="625"/>
      <c r="CO25" s="625"/>
      <c r="CP25" s="625"/>
      <c r="CQ25" s="626"/>
      <c r="CR25" s="627">
        <v>1948871</v>
      </c>
      <c r="CS25" s="636"/>
      <c r="CT25" s="636"/>
      <c r="CU25" s="636"/>
      <c r="CV25" s="636"/>
      <c r="CW25" s="636"/>
      <c r="CX25" s="636"/>
      <c r="CY25" s="637"/>
      <c r="CZ25" s="630">
        <v>17.600000000000001</v>
      </c>
      <c r="DA25" s="638"/>
      <c r="DB25" s="638"/>
      <c r="DC25" s="639"/>
      <c r="DD25" s="633">
        <v>1824046</v>
      </c>
      <c r="DE25" s="636"/>
      <c r="DF25" s="636"/>
      <c r="DG25" s="636"/>
      <c r="DH25" s="636"/>
      <c r="DI25" s="636"/>
      <c r="DJ25" s="636"/>
      <c r="DK25" s="637"/>
      <c r="DL25" s="633">
        <v>1745979</v>
      </c>
      <c r="DM25" s="636"/>
      <c r="DN25" s="636"/>
      <c r="DO25" s="636"/>
      <c r="DP25" s="636"/>
      <c r="DQ25" s="636"/>
      <c r="DR25" s="636"/>
      <c r="DS25" s="636"/>
      <c r="DT25" s="636"/>
      <c r="DU25" s="636"/>
      <c r="DV25" s="637"/>
      <c r="DW25" s="630">
        <v>29.7</v>
      </c>
      <c r="DX25" s="638"/>
      <c r="DY25" s="638"/>
      <c r="DZ25" s="638"/>
      <c r="EA25" s="638"/>
      <c r="EB25" s="638"/>
      <c r="EC25" s="652"/>
    </row>
    <row r="26" spans="2:133" ht="11.25" customHeight="1" x14ac:dyDescent="0.15">
      <c r="B26" s="624" t="s">
        <v>283</v>
      </c>
      <c r="C26" s="625"/>
      <c r="D26" s="625"/>
      <c r="E26" s="625"/>
      <c r="F26" s="625"/>
      <c r="G26" s="625"/>
      <c r="H26" s="625"/>
      <c r="I26" s="625"/>
      <c r="J26" s="625"/>
      <c r="K26" s="625"/>
      <c r="L26" s="625"/>
      <c r="M26" s="625"/>
      <c r="N26" s="625"/>
      <c r="O26" s="625"/>
      <c r="P26" s="625"/>
      <c r="Q26" s="626"/>
      <c r="R26" s="627">
        <v>639</v>
      </c>
      <c r="S26" s="628"/>
      <c r="T26" s="628"/>
      <c r="U26" s="628"/>
      <c r="V26" s="628"/>
      <c r="W26" s="628"/>
      <c r="X26" s="628"/>
      <c r="Y26" s="629"/>
      <c r="Z26" s="663">
        <v>0</v>
      </c>
      <c r="AA26" s="663"/>
      <c r="AB26" s="663"/>
      <c r="AC26" s="663"/>
      <c r="AD26" s="664">
        <v>639</v>
      </c>
      <c r="AE26" s="664"/>
      <c r="AF26" s="664"/>
      <c r="AG26" s="664"/>
      <c r="AH26" s="664"/>
      <c r="AI26" s="664"/>
      <c r="AJ26" s="664"/>
      <c r="AK26" s="664"/>
      <c r="AL26" s="630">
        <v>0</v>
      </c>
      <c r="AM26" s="631"/>
      <c r="AN26" s="631"/>
      <c r="AO26" s="665"/>
      <c r="AP26" s="624" t="s">
        <v>284</v>
      </c>
      <c r="AQ26" s="699"/>
      <c r="AR26" s="699"/>
      <c r="AS26" s="699"/>
      <c r="AT26" s="699"/>
      <c r="AU26" s="699"/>
      <c r="AV26" s="699"/>
      <c r="AW26" s="699"/>
      <c r="AX26" s="699"/>
      <c r="AY26" s="699"/>
      <c r="AZ26" s="699"/>
      <c r="BA26" s="699"/>
      <c r="BB26" s="699"/>
      <c r="BC26" s="699"/>
      <c r="BD26" s="699"/>
      <c r="BE26" s="699"/>
      <c r="BF26" s="700"/>
      <c r="BG26" s="627" t="s">
        <v>122</v>
      </c>
      <c r="BH26" s="628"/>
      <c r="BI26" s="628"/>
      <c r="BJ26" s="628"/>
      <c r="BK26" s="628"/>
      <c r="BL26" s="628"/>
      <c r="BM26" s="628"/>
      <c r="BN26" s="629"/>
      <c r="BO26" s="663" t="s">
        <v>122</v>
      </c>
      <c r="BP26" s="663"/>
      <c r="BQ26" s="663"/>
      <c r="BR26" s="663"/>
      <c r="BS26" s="664" t="s">
        <v>122</v>
      </c>
      <c r="BT26" s="664"/>
      <c r="BU26" s="664"/>
      <c r="BV26" s="664"/>
      <c r="BW26" s="664"/>
      <c r="BX26" s="664"/>
      <c r="BY26" s="664"/>
      <c r="BZ26" s="664"/>
      <c r="CA26" s="664"/>
      <c r="CB26" s="695"/>
      <c r="CD26" s="624" t="s">
        <v>285</v>
      </c>
      <c r="CE26" s="625"/>
      <c r="CF26" s="625"/>
      <c r="CG26" s="625"/>
      <c r="CH26" s="625"/>
      <c r="CI26" s="625"/>
      <c r="CJ26" s="625"/>
      <c r="CK26" s="625"/>
      <c r="CL26" s="625"/>
      <c r="CM26" s="625"/>
      <c r="CN26" s="625"/>
      <c r="CO26" s="625"/>
      <c r="CP26" s="625"/>
      <c r="CQ26" s="626"/>
      <c r="CR26" s="627">
        <v>913421</v>
      </c>
      <c r="CS26" s="628"/>
      <c r="CT26" s="628"/>
      <c r="CU26" s="628"/>
      <c r="CV26" s="628"/>
      <c r="CW26" s="628"/>
      <c r="CX26" s="628"/>
      <c r="CY26" s="629"/>
      <c r="CZ26" s="630">
        <v>8.3000000000000007</v>
      </c>
      <c r="DA26" s="638"/>
      <c r="DB26" s="638"/>
      <c r="DC26" s="639"/>
      <c r="DD26" s="633">
        <v>852904</v>
      </c>
      <c r="DE26" s="628"/>
      <c r="DF26" s="628"/>
      <c r="DG26" s="628"/>
      <c r="DH26" s="628"/>
      <c r="DI26" s="628"/>
      <c r="DJ26" s="628"/>
      <c r="DK26" s="629"/>
      <c r="DL26" s="633" t="s">
        <v>122</v>
      </c>
      <c r="DM26" s="628"/>
      <c r="DN26" s="628"/>
      <c r="DO26" s="628"/>
      <c r="DP26" s="628"/>
      <c r="DQ26" s="628"/>
      <c r="DR26" s="628"/>
      <c r="DS26" s="628"/>
      <c r="DT26" s="628"/>
      <c r="DU26" s="628"/>
      <c r="DV26" s="629"/>
      <c r="DW26" s="630" t="s">
        <v>122</v>
      </c>
      <c r="DX26" s="638"/>
      <c r="DY26" s="638"/>
      <c r="DZ26" s="638"/>
      <c r="EA26" s="638"/>
      <c r="EB26" s="638"/>
      <c r="EC26" s="652"/>
    </row>
    <row r="27" spans="2:133" ht="11.25" customHeight="1" x14ac:dyDescent="0.15">
      <c r="B27" s="624" t="s">
        <v>286</v>
      </c>
      <c r="C27" s="625"/>
      <c r="D27" s="625"/>
      <c r="E27" s="625"/>
      <c r="F27" s="625"/>
      <c r="G27" s="625"/>
      <c r="H27" s="625"/>
      <c r="I27" s="625"/>
      <c r="J27" s="625"/>
      <c r="K27" s="625"/>
      <c r="L27" s="625"/>
      <c r="M27" s="625"/>
      <c r="N27" s="625"/>
      <c r="O27" s="625"/>
      <c r="P27" s="625"/>
      <c r="Q27" s="626"/>
      <c r="R27" s="627">
        <v>21015</v>
      </c>
      <c r="S27" s="628"/>
      <c r="T27" s="628"/>
      <c r="U27" s="628"/>
      <c r="V27" s="628"/>
      <c r="W27" s="628"/>
      <c r="X27" s="628"/>
      <c r="Y27" s="629"/>
      <c r="Z27" s="663">
        <v>0.2</v>
      </c>
      <c r="AA27" s="663"/>
      <c r="AB27" s="663"/>
      <c r="AC27" s="663"/>
      <c r="AD27" s="664" t="s">
        <v>122</v>
      </c>
      <c r="AE27" s="664"/>
      <c r="AF27" s="664"/>
      <c r="AG27" s="664"/>
      <c r="AH27" s="664"/>
      <c r="AI27" s="664"/>
      <c r="AJ27" s="664"/>
      <c r="AK27" s="664"/>
      <c r="AL27" s="630" t="s">
        <v>122</v>
      </c>
      <c r="AM27" s="631"/>
      <c r="AN27" s="631"/>
      <c r="AO27" s="665"/>
      <c r="AP27" s="624" t="s">
        <v>287</v>
      </c>
      <c r="AQ27" s="625"/>
      <c r="AR27" s="625"/>
      <c r="AS27" s="625"/>
      <c r="AT27" s="625"/>
      <c r="AU27" s="625"/>
      <c r="AV27" s="625"/>
      <c r="AW27" s="625"/>
      <c r="AX27" s="625"/>
      <c r="AY27" s="625"/>
      <c r="AZ27" s="625"/>
      <c r="BA27" s="625"/>
      <c r="BB27" s="625"/>
      <c r="BC27" s="625"/>
      <c r="BD27" s="625"/>
      <c r="BE27" s="625"/>
      <c r="BF27" s="626"/>
      <c r="BG27" s="627">
        <v>754472</v>
      </c>
      <c r="BH27" s="628"/>
      <c r="BI27" s="628"/>
      <c r="BJ27" s="628"/>
      <c r="BK27" s="628"/>
      <c r="BL27" s="628"/>
      <c r="BM27" s="628"/>
      <c r="BN27" s="629"/>
      <c r="BO27" s="663">
        <v>100</v>
      </c>
      <c r="BP27" s="663"/>
      <c r="BQ27" s="663"/>
      <c r="BR27" s="663"/>
      <c r="BS27" s="664" t="s">
        <v>122</v>
      </c>
      <c r="BT27" s="664"/>
      <c r="BU27" s="664"/>
      <c r="BV27" s="664"/>
      <c r="BW27" s="664"/>
      <c r="BX27" s="664"/>
      <c r="BY27" s="664"/>
      <c r="BZ27" s="664"/>
      <c r="CA27" s="664"/>
      <c r="CB27" s="695"/>
      <c r="CD27" s="624" t="s">
        <v>288</v>
      </c>
      <c r="CE27" s="625"/>
      <c r="CF27" s="625"/>
      <c r="CG27" s="625"/>
      <c r="CH27" s="625"/>
      <c r="CI27" s="625"/>
      <c r="CJ27" s="625"/>
      <c r="CK27" s="625"/>
      <c r="CL27" s="625"/>
      <c r="CM27" s="625"/>
      <c r="CN27" s="625"/>
      <c r="CO27" s="625"/>
      <c r="CP27" s="625"/>
      <c r="CQ27" s="626"/>
      <c r="CR27" s="627">
        <v>855190</v>
      </c>
      <c r="CS27" s="636"/>
      <c r="CT27" s="636"/>
      <c r="CU27" s="636"/>
      <c r="CV27" s="636"/>
      <c r="CW27" s="636"/>
      <c r="CX27" s="636"/>
      <c r="CY27" s="637"/>
      <c r="CZ27" s="630">
        <v>7.7</v>
      </c>
      <c r="DA27" s="638"/>
      <c r="DB27" s="638"/>
      <c r="DC27" s="639"/>
      <c r="DD27" s="633">
        <v>393003</v>
      </c>
      <c r="DE27" s="636"/>
      <c r="DF27" s="636"/>
      <c r="DG27" s="636"/>
      <c r="DH27" s="636"/>
      <c r="DI27" s="636"/>
      <c r="DJ27" s="636"/>
      <c r="DK27" s="637"/>
      <c r="DL27" s="633">
        <v>271890</v>
      </c>
      <c r="DM27" s="636"/>
      <c r="DN27" s="636"/>
      <c r="DO27" s="636"/>
      <c r="DP27" s="636"/>
      <c r="DQ27" s="636"/>
      <c r="DR27" s="636"/>
      <c r="DS27" s="636"/>
      <c r="DT27" s="636"/>
      <c r="DU27" s="636"/>
      <c r="DV27" s="637"/>
      <c r="DW27" s="630">
        <v>4.5999999999999996</v>
      </c>
      <c r="DX27" s="638"/>
      <c r="DY27" s="638"/>
      <c r="DZ27" s="638"/>
      <c r="EA27" s="638"/>
      <c r="EB27" s="638"/>
      <c r="EC27" s="652"/>
    </row>
    <row r="28" spans="2:133" ht="11.25" customHeight="1" x14ac:dyDescent="0.15">
      <c r="B28" s="624" t="s">
        <v>289</v>
      </c>
      <c r="C28" s="625"/>
      <c r="D28" s="625"/>
      <c r="E28" s="625"/>
      <c r="F28" s="625"/>
      <c r="G28" s="625"/>
      <c r="H28" s="625"/>
      <c r="I28" s="625"/>
      <c r="J28" s="625"/>
      <c r="K28" s="625"/>
      <c r="L28" s="625"/>
      <c r="M28" s="625"/>
      <c r="N28" s="625"/>
      <c r="O28" s="625"/>
      <c r="P28" s="625"/>
      <c r="Q28" s="626"/>
      <c r="R28" s="627">
        <v>188019</v>
      </c>
      <c r="S28" s="628"/>
      <c r="T28" s="628"/>
      <c r="U28" s="628"/>
      <c r="V28" s="628"/>
      <c r="W28" s="628"/>
      <c r="X28" s="628"/>
      <c r="Y28" s="629"/>
      <c r="Z28" s="663">
        <v>1.6</v>
      </c>
      <c r="AA28" s="663"/>
      <c r="AB28" s="663"/>
      <c r="AC28" s="663"/>
      <c r="AD28" s="664">
        <v>5568</v>
      </c>
      <c r="AE28" s="664"/>
      <c r="AF28" s="664"/>
      <c r="AG28" s="664"/>
      <c r="AH28" s="664"/>
      <c r="AI28" s="664"/>
      <c r="AJ28" s="664"/>
      <c r="AK28" s="664"/>
      <c r="AL28" s="630">
        <v>0.1</v>
      </c>
      <c r="AM28" s="631"/>
      <c r="AN28" s="631"/>
      <c r="AO28" s="665"/>
      <c r="AP28" s="624"/>
      <c r="AQ28" s="625"/>
      <c r="AR28" s="625"/>
      <c r="AS28" s="625"/>
      <c r="AT28" s="625"/>
      <c r="AU28" s="625"/>
      <c r="AV28" s="625"/>
      <c r="AW28" s="625"/>
      <c r="AX28" s="625"/>
      <c r="AY28" s="625"/>
      <c r="AZ28" s="625"/>
      <c r="BA28" s="625"/>
      <c r="BB28" s="625"/>
      <c r="BC28" s="625"/>
      <c r="BD28" s="625"/>
      <c r="BE28" s="625"/>
      <c r="BF28" s="626"/>
      <c r="BG28" s="627"/>
      <c r="BH28" s="628"/>
      <c r="BI28" s="628"/>
      <c r="BJ28" s="628"/>
      <c r="BK28" s="628"/>
      <c r="BL28" s="628"/>
      <c r="BM28" s="628"/>
      <c r="BN28" s="629"/>
      <c r="BO28" s="663"/>
      <c r="BP28" s="663"/>
      <c r="BQ28" s="663"/>
      <c r="BR28" s="663"/>
      <c r="BS28" s="633"/>
      <c r="BT28" s="628"/>
      <c r="BU28" s="628"/>
      <c r="BV28" s="628"/>
      <c r="BW28" s="628"/>
      <c r="BX28" s="628"/>
      <c r="BY28" s="628"/>
      <c r="BZ28" s="628"/>
      <c r="CA28" s="628"/>
      <c r="CB28" s="662"/>
      <c r="CD28" s="624" t="s">
        <v>290</v>
      </c>
      <c r="CE28" s="625"/>
      <c r="CF28" s="625"/>
      <c r="CG28" s="625"/>
      <c r="CH28" s="625"/>
      <c r="CI28" s="625"/>
      <c r="CJ28" s="625"/>
      <c r="CK28" s="625"/>
      <c r="CL28" s="625"/>
      <c r="CM28" s="625"/>
      <c r="CN28" s="625"/>
      <c r="CO28" s="625"/>
      <c r="CP28" s="625"/>
      <c r="CQ28" s="626"/>
      <c r="CR28" s="627">
        <v>1474994</v>
      </c>
      <c r="CS28" s="628"/>
      <c r="CT28" s="628"/>
      <c r="CU28" s="628"/>
      <c r="CV28" s="628"/>
      <c r="CW28" s="628"/>
      <c r="CX28" s="628"/>
      <c r="CY28" s="629"/>
      <c r="CZ28" s="630">
        <v>13.3</v>
      </c>
      <c r="DA28" s="638"/>
      <c r="DB28" s="638"/>
      <c r="DC28" s="639"/>
      <c r="DD28" s="633">
        <v>1442274</v>
      </c>
      <c r="DE28" s="628"/>
      <c r="DF28" s="628"/>
      <c r="DG28" s="628"/>
      <c r="DH28" s="628"/>
      <c r="DI28" s="628"/>
      <c r="DJ28" s="628"/>
      <c r="DK28" s="629"/>
      <c r="DL28" s="633">
        <v>1442274</v>
      </c>
      <c r="DM28" s="628"/>
      <c r="DN28" s="628"/>
      <c r="DO28" s="628"/>
      <c r="DP28" s="628"/>
      <c r="DQ28" s="628"/>
      <c r="DR28" s="628"/>
      <c r="DS28" s="628"/>
      <c r="DT28" s="628"/>
      <c r="DU28" s="628"/>
      <c r="DV28" s="629"/>
      <c r="DW28" s="630">
        <v>24.5</v>
      </c>
      <c r="DX28" s="638"/>
      <c r="DY28" s="638"/>
      <c r="DZ28" s="638"/>
      <c r="EA28" s="638"/>
      <c r="EB28" s="638"/>
      <c r="EC28" s="652"/>
    </row>
    <row r="29" spans="2:133" ht="11.25" customHeight="1" x14ac:dyDescent="0.15">
      <c r="B29" s="624" t="s">
        <v>291</v>
      </c>
      <c r="C29" s="625"/>
      <c r="D29" s="625"/>
      <c r="E29" s="625"/>
      <c r="F29" s="625"/>
      <c r="G29" s="625"/>
      <c r="H29" s="625"/>
      <c r="I29" s="625"/>
      <c r="J29" s="625"/>
      <c r="K29" s="625"/>
      <c r="L29" s="625"/>
      <c r="M29" s="625"/>
      <c r="N29" s="625"/>
      <c r="O29" s="625"/>
      <c r="P29" s="625"/>
      <c r="Q29" s="626"/>
      <c r="R29" s="627">
        <v>7556</v>
      </c>
      <c r="S29" s="628"/>
      <c r="T29" s="628"/>
      <c r="U29" s="628"/>
      <c r="V29" s="628"/>
      <c r="W29" s="628"/>
      <c r="X29" s="628"/>
      <c r="Y29" s="629"/>
      <c r="Z29" s="663">
        <v>0.1</v>
      </c>
      <c r="AA29" s="663"/>
      <c r="AB29" s="663"/>
      <c r="AC29" s="663"/>
      <c r="AD29" s="664" t="s">
        <v>122</v>
      </c>
      <c r="AE29" s="664"/>
      <c r="AF29" s="664"/>
      <c r="AG29" s="664"/>
      <c r="AH29" s="664"/>
      <c r="AI29" s="664"/>
      <c r="AJ29" s="664"/>
      <c r="AK29" s="664"/>
      <c r="AL29" s="630" t="s">
        <v>122</v>
      </c>
      <c r="AM29" s="631"/>
      <c r="AN29" s="631"/>
      <c r="AO29" s="665"/>
      <c r="AP29" s="608"/>
      <c r="AQ29" s="609"/>
      <c r="AR29" s="609"/>
      <c r="AS29" s="609"/>
      <c r="AT29" s="609"/>
      <c r="AU29" s="609"/>
      <c r="AV29" s="609"/>
      <c r="AW29" s="609"/>
      <c r="AX29" s="609"/>
      <c r="AY29" s="609"/>
      <c r="AZ29" s="609"/>
      <c r="BA29" s="609"/>
      <c r="BB29" s="609"/>
      <c r="BC29" s="609"/>
      <c r="BD29" s="609"/>
      <c r="BE29" s="609"/>
      <c r="BF29" s="610"/>
      <c r="BG29" s="627"/>
      <c r="BH29" s="628"/>
      <c r="BI29" s="628"/>
      <c r="BJ29" s="628"/>
      <c r="BK29" s="628"/>
      <c r="BL29" s="628"/>
      <c r="BM29" s="628"/>
      <c r="BN29" s="629"/>
      <c r="BO29" s="663"/>
      <c r="BP29" s="663"/>
      <c r="BQ29" s="663"/>
      <c r="BR29" s="663"/>
      <c r="BS29" s="664"/>
      <c r="BT29" s="664"/>
      <c r="BU29" s="664"/>
      <c r="BV29" s="664"/>
      <c r="BW29" s="664"/>
      <c r="BX29" s="664"/>
      <c r="BY29" s="664"/>
      <c r="BZ29" s="664"/>
      <c r="CA29" s="664"/>
      <c r="CB29" s="695"/>
      <c r="CD29" s="640" t="s">
        <v>292</v>
      </c>
      <c r="CE29" s="641"/>
      <c r="CF29" s="624" t="s">
        <v>66</v>
      </c>
      <c r="CG29" s="625"/>
      <c r="CH29" s="625"/>
      <c r="CI29" s="625"/>
      <c r="CJ29" s="625"/>
      <c r="CK29" s="625"/>
      <c r="CL29" s="625"/>
      <c r="CM29" s="625"/>
      <c r="CN29" s="625"/>
      <c r="CO29" s="625"/>
      <c r="CP29" s="625"/>
      <c r="CQ29" s="626"/>
      <c r="CR29" s="627">
        <v>1473318</v>
      </c>
      <c r="CS29" s="636"/>
      <c r="CT29" s="636"/>
      <c r="CU29" s="636"/>
      <c r="CV29" s="636"/>
      <c r="CW29" s="636"/>
      <c r="CX29" s="636"/>
      <c r="CY29" s="637"/>
      <c r="CZ29" s="630">
        <v>13.3</v>
      </c>
      <c r="DA29" s="638"/>
      <c r="DB29" s="638"/>
      <c r="DC29" s="639"/>
      <c r="DD29" s="633">
        <v>1440598</v>
      </c>
      <c r="DE29" s="636"/>
      <c r="DF29" s="636"/>
      <c r="DG29" s="636"/>
      <c r="DH29" s="636"/>
      <c r="DI29" s="636"/>
      <c r="DJ29" s="636"/>
      <c r="DK29" s="637"/>
      <c r="DL29" s="633">
        <v>1440598</v>
      </c>
      <c r="DM29" s="636"/>
      <c r="DN29" s="636"/>
      <c r="DO29" s="636"/>
      <c r="DP29" s="636"/>
      <c r="DQ29" s="636"/>
      <c r="DR29" s="636"/>
      <c r="DS29" s="636"/>
      <c r="DT29" s="636"/>
      <c r="DU29" s="636"/>
      <c r="DV29" s="637"/>
      <c r="DW29" s="630">
        <v>24.5</v>
      </c>
      <c r="DX29" s="638"/>
      <c r="DY29" s="638"/>
      <c r="DZ29" s="638"/>
      <c r="EA29" s="638"/>
      <c r="EB29" s="638"/>
      <c r="EC29" s="652"/>
    </row>
    <row r="30" spans="2:133" ht="11.25" customHeight="1" x14ac:dyDescent="0.15">
      <c r="B30" s="624" t="s">
        <v>293</v>
      </c>
      <c r="C30" s="625"/>
      <c r="D30" s="625"/>
      <c r="E30" s="625"/>
      <c r="F30" s="625"/>
      <c r="G30" s="625"/>
      <c r="H30" s="625"/>
      <c r="I30" s="625"/>
      <c r="J30" s="625"/>
      <c r="K30" s="625"/>
      <c r="L30" s="625"/>
      <c r="M30" s="625"/>
      <c r="N30" s="625"/>
      <c r="O30" s="625"/>
      <c r="P30" s="625"/>
      <c r="Q30" s="626"/>
      <c r="R30" s="627">
        <v>1280653</v>
      </c>
      <c r="S30" s="628"/>
      <c r="T30" s="628"/>
      <c r="U30" s="628"/>
      <c r="V30" s="628"/>
      <c r="W30" s="628"/>
      <c r="X30" s="628"/>
      <c r="Y30" s="629"/>
      <c r="Z30" s="663">
        <v>10.8</v>
      </c>
      <c r="AA30" s="663"/>
      <c r="AB30" s="663"/>
      <c r="AC30" s="663"/>
      <c r="AD30" s="664" t="s">
        <v>122</v>
      </c>
      <c r="AE30" s="664"/>
      <c r="AF30" s="664"/>
      <c r="AG30" s="664"/>
      <c r="AH30" s="664"/>
      <c r="AI30" s="664"/>
      <c r="AJ30" s="664"/>
      <c r="AK30" s="664"/>
      <c r="AL30" s="630" t="s">
        <v>122</v>
      </c>
      <c r="AM30" s="631"/>
      <c r="AN30" s="631"/>
      <c r="AO30" s="665"/>
      <c r="AP30" s="679" t="s">
        <v>211</v>
      </c>
      <c r="AQ30" s="680"/>
      <c r="AR30" s="680"/>
      <c r="AS30" s="680"/>
      <c r="AT30" s="680"/>
      <c r="AU30" s="680"/>
      <c r="AV30" s="680"/>
      <c r="AW30" s="680"/>
      <c r="AX30" s="680"/>
      <c r="AY30" s="680"/>
      <c r="AZ30" s="680"/>
      <c r="BA30" s="680"/>
      <c r="BB30" s="680"/>
      <c r="BC30" s="680"/>
      <c r="BD30" s="680"/>
      <c r="BE30" s="680"/>
      <c r="BF30" s="681"/>
      <c r="BG30" s="679" t="s">
        <v>294</v>
      </c>
      <c r="BH30" s="693"/>
      <c r="BI30" s="693"/>
      <c r="BJ30" s="693"/>
      <c r="BK30" s="693"/>
      <c r="BL30" s="693"/>
      <c r="BM30" s="693"/>
      <c r="BN30" s="693"/>
      <c r="BO30" s="693"/>
      <c r="BP30" s="693"/>
      <c r="BQ30" s="694"/>
      <c r="BR30" s="679" t="s">
        <v>295</v>
      </c>
      <c r="BS30" s="693"/>
      <c r="BT30" s="693"/>
      <c r="BU30" s="693"/>
      <c r="BV30" s="693"/>
      <c r="BW30" s="693"/>
      <c r="BX30" s="693"/>
      <c r="BY30" s="693"/>
      <c r="BZ30" s="693"/>
      <c r="CA30" s="693"/>
      <c r="CB30" s="694"/>
      <c r="CD30" s="642"/>
      <c r="CE30" s="643"/>
      <c r="CF30" s="624" t="s">
        <v>296</v>
      </c>
      <c r="CG30" s="625"/>
      <c r="CH30" s="625"/>
      <c r="CI30" s="625"/>
      <c r="CJ30" s="625"/>
      <c r="CK30" s="625"/>
      <c r="CL30" s="625"/>
      <c r="CM30" s="625"/>
      <c r="CN30" s="625"/>
      <c r="CO30" s="625"/>
      <c r="CP30" s="625"/>
      <c r="CQ30" s="626"/>
      <c r="CR30" s="627">
        <v>1453639</v>
      </c>
      <c r="CS30" s="628"/>
      <c r="CT30" s="628"/>
      <c r="CU30" s="628"/>
      <c r="CV30" s="628"/>
      <c r="CW30" s="628"/>
      <c r="CX30" s="628"/>
      <c r="CY30" s="629"/>
      <c r="CZ30" s="630">
        <v>13.1</v>
      </c>
      <c r="DA30" s="638"/>
      <c r="DB30" s="638"/>
      <c r="DC30" s="639"/>
      <c r="DD30" s="633">
        <v>1420959</v>
      </c>
      <c r="DE30" s="628"/>
      <c r="DF30" s="628"/>
      <c r="DG30" s="628"/>
      <c r="DH30" s="628"/>
      <c r="DI30" s="628"/>
      <c r="DJ30" s="628"/>
      <c r="DK30" s="629"/>
      <c r="DL30" s="633">
        <v>1420959</v>
      </c>
      <c r="DM30" s="628"/>
      <c r="DN30" s="628"/>
      <c r="DO30" s="628"/>
      <c r="DP30" s="628"/>
      <c r="DQ30" s="628"/>
      <c r="DR30" s="628"/>
      <c r="DS30" s="628"/>
      <c r="DT30" s="628"/>
      <c r="DU30" s="628"/>
      <c r="DV30" s="629"/>
      <c r="DW30" s="630">
        <v>24.2</v>
      </c>
      <c r="DX30" s="638"/>
      <c r="DY30" s="638"/>
      <c r="DZ30" s="638"/>
      <c r="EA30" s="638"/>
      <c r="EB30" s="638"/>
      <c r="EC30" s="652"/>
    </row>
    <row r="31" spans="2:133" ht="11.25" customHeight="1" x14ac:dyDescent="0.15">
      <c r="B31" s="696" t="s">
        <v>297</v>
      </c>
      <c r="C31" s="697"/>
      <c r="D31" s="697"/>
      <c r="E31" s="697"/>
      <c r="F31" s="697"/>
      <c r="G31" s="697"/>
      <c r="H31" s="697"/>
      <c r="I31" s="697"/>
      <c r="J31" s="697"/>
      <c r="K31" s="697"/>
      <c r="L31" s="697"/>
      <c r="M31" s="697"/>
      <c r="N31" s="697"/>
      <c r="O31" s="697"/>
      <c r="P31" s="697"/>
      <c r="Q31" s="698"/>
      <c r="R31" s="627" t="s">
        <v>122</v>
      </c>
      <c r="S31" s="628"/>
      <c r="T31" s="628"/>
      <c r="U31" s="628"/>
      <c r="V31" s="628"/>
      <c r="W31" s="628"/>
      <c r="X31" s="628"/>
      <c r="Y31" s="629"/>
      <c r="Z31" s="663" t="s">
        <v>122</v>
      </c>
      <c r="AA31" s="663"/>
      <c r="AB31" s="663"/>
      <c r="AC31" s="663"/>
      <c r="AD31" s="664" t="s">
        <v>122</v>
      </c>
      <c r="AE31" s="664"/>
      <c r="AF31" s="664"/>
      <c r="AG31" s="664"/>
      <c r="AH31" s="664"/>
      <c r="AI31" s="664"/>
      <c r="AJ31" s="664"/>
      <c r="AK31" s="664"/>
      <c r="AL31" s="630" t="s">
        <v>122</v>
      </c>
      <c r="AM31" s="631"/>
      <c r="AN31" s="631"/>
      <c r="AO31" s="665"/>
      <c r="AP31" s="688" t="s">
        <v>298</v>
      </c>
      <c r="AQ31" s="689"/>
      <c r="AR31" s="689"/>
      <c r="AS31" s="689"/>
      <c r="AT31" s="690" t="s">
        <v>299</v>
      </c>
      <c r="AU31" s="206"/>
      <c r="AV31" s="206"/>
      <c r="AW31" s="206"/>
      <c r="AX31" s="676" t="s">
        <v>177</v>
      </c>
      <c r="AY31" s="677"/>
      <c r="AZ31" s="677"/>
      <c r="BA31" s="677"/>
      <c r="BB31" s="677"/>
      <c r="BC31" s="677"/>
      <c r="BD31" s="677"/>
      <c r="BE31" s="677"/>
      <c r="BF31" s="678"/>
      <c r="BG31" s="684">
        <v>98.3</v>
      </c>
      <c r="BH31" s="685"/>
      <c r="BI31" s="685"/>
      <c r="BJ31" s="685"/>
      <c r="BK31" s="685"/>
      <c r="BL31" s="685"/>
      <c r="BM31" s="686">
        <v>95</v>
      </c>
      <c r="BN31" s="685"/>
      <c r="BO31" s="685"/>
      <c r="BP31" s="685"/>
      <c r="BQ31" s="687"/>
      <c r="BR31" s="684">
        <v>98.7</v>
      </c>
      <c r="BS31" s="685"/>
      <c r="BT31" s="685"/>
      <c r="BU31" s="685"/>
      <c r="BV31" s="685"/>
      <c r="BW31" s="685"/>
      <c r="BX31" s="686">
        <v>95</v>
      </c>
      <c r="BY31" s="685"/>
      <c r="BZ31" s="685"/>
      <c r="CA31" s="685"/>
      <c r="CB31" s="687"/>
      <c r="CD31" s="642"/>
      <c r="CE31" s="643"/>
      <c r="CF31" s="624" t="s">
        <v>300</v>
      </c>
      <c r="CG31" s="625"/>
      <c r="CH31" s="625"/>
      <c r="CI31" s="625"/>
      <c r="CJ31" s="625"/>
      <c r="CK31" s="625"/>
      <c r="CL31" s="625"/>
      <c r="CM31" s="625"/>
      <c r="CN31" s="625"/>
      <c r="CO31" s="625"/>
      <c r="CP31" s="625"/>
      <c r="CQ31" s="626"/>
      <c r="CR31" s="627">
        <v>19679</v>
      </c>
      <c r="CS31" s="636"/>
      <c r="CT31" s="636"/>
      <c r="CU31" s="636"/>
      <c r="CV31" s="636"/>
      <c r="CW31" s="636"/>
      <c r="CX31" s="636"/>
      <c r="CY31" s="637"/>
      <c r="CZ31" s="630">
        <v>0.2</v>
      </c>
      <c r="DA31" s="638"/>
      <c r="DB31" s="638"/>
      <c r="DC31" s="639"/>
      <c r="DD31" s="633">
        <v>19639</v>
      </c>
      <c r="DE31" s="636"/>
      <c r="DF31" s="636"/>
      <c r="DG31" s="636"/>
      <c r="DH31" s="636"/>
      <c r="DI31" s="636"/>
      <c r="DJ31" s="636"/>
      <c r="DK31" s="637"/>
      <c r="DL31" s="633">
        <v>19639</v>
      </c>
      <c r="DM31" s="636"/>
      <c r="DN31" s="636"/>
      <c r="DO31" s="636"/>
      <c r="DP31" s="636"/>
      <c r="DQ31" s="636"/>
      <c r="DR31" s="636"/>
      <c r="DS31" s="636"/>
      <c r="DT31" s="636"/>
      <c r="DU31" s="636"/>
      <c r="DV31" s="637"/>
      <c r="DW31" s="630">
        <v>0.3</v>
      </c>
      <c r="DX31" s="638"/>
      <c r="DY31" s="638"/>
      <c r="DZ31" s="638"/>
      <c r="EA31" s="638"/>
      <c r="EB31" s="638"/>
      <c r="EC31" s="652"/>
    </row>
    <row r="32" spans="2:133" ht="11.25" customHeight="1" x14ac:dyDescent="0.15">
      <c r="B32" s="624" t="s">
        <v>301</v>
      </c>
      <c r="C32" s="625"/>
      <c r="D32" s="625"/>
      <c r="E32" s="625"/>
      <c r="F32" s="625"/>
      <c r="G32" s="625"/>
      <c r="H32" s="625"/>
      <c r="I32" s="625"/>
      <c r="J32" s="625"/>
      <c r="K32" s="625"/>
      <c r="L32" s="625"/>
      <c r="M32" s="625"/>
      <c r="N32" s="625"/>
      <c r="O32" s="625"/>
      <c r="P32" s="625"/>
      <c r="Q32" s="626"/>
      <c r="R32" s="627">
        <v>1091332</v>
      </c>
      <c r="S32" s="628"/>
      <c r="T32" s="628"/>
      <c r="U32" s="628"/>
      <c r="V32" s="628"/>
      <c r="W32" s="628"/>
      <c r="X32" s="628"/>
      <c r="Y32" s="629"/>
      <c r="Z32" s="663">
        <v>9.1999999999999993</v>
      </c>
      <c r="AA32" s="663"/>
      <c r="AB32" s="663"/>
      <c r="AC32" s="663"/>
      <c r="AD32" s="664" t="s">
        <v>122</v>
      </c>
      <c r="AE32" s="664"/>
      <c r="AF32" s="664"/>
      <c r="AG32" s="664"/>
      <c r="AH32" s="664"/>
      <c r="AI32" s="664"/>
      <c r="AJ32" s="664"/>
      <c r="AK32" s="664"/>
      <c r="AL32" s="630" t="s">
        <v>122</v>
      </c>
      <c r="AM32" s="631"/>
      <c r="AN32" s="631"/>
      <c r="AO32" s="665"/>
      <c r="AP32" s="666"/>
      <c r="AQ32" s="667"/>
      <c r="AR32" s="667"/>
      <c r="AS32" s="667"/>
      <c r="AT32" s="691"/>
      <c r="AU32" s="202" t="s">
        <v>302</v>
      </c>
      <c r="AX32" s="624" t="s">
        <v>303</v>
      </c>
      <c r="AY32" s="625"/>
      <c r="AZ32" s="625"/>
      <c r="BA32" s="625"/>
      <c r="BB32" s="625"/>
      <c r="BC32" s="625"/>
      <c r="BD32" s="625"/>
      <c r="BE32" s="625"/>
      <c r="BF32" s="626"/>
      <c r="BG32" s="683">
        <v>97.7</v>
      </c>
      <c r="BH32" s="636"/>
      <c r="BI32" s="636"/>
      <c r="BJ32" s="636"/>
      <c r="BK32" s="636"/>
      <c r="BL32" s="636"/>
      <c r="BM32" s="631">
        <v>96</v>
      </c>
      <c r="BN32" s="636"/>
      <c r="BO32" s="636"/>
      <c r="BP32" s="636"/>
      <c r="BQ32" s="661"/>
      <c r="BR32" s="683">
        <v>98.8</v>
      </c>
      <c r="BS32" s="636"/>
      <c r="BT32" s="636"/>
      <c r="BU32" s="636"/>
      <c r="BV32" s="636"/>
      <c r="BW32" s="636"/>
      <c r="BX32" s="631">
        <v>97.3</v>
      </c>
      <c r="BY32" s="636"/>
      <c r="BZ32" s="636"/>
      <c r="CA32" s="636"/>
      <c r="CB32" s="661"/>
      <c r="CD32" s="644"/>
      <c r="CE32" s="645"/>
      <c r="CF32" s="624" t="s">
        <v>304</v>
      </c>
      <c r="CG32" s="625"/>
      <c r="CH32" s="625"/>
      <c r="CI32" s="625"/>
      <c r="CJ32" s="625"/>
      <c r="CK32" s="625"/>
      <c r="CL32" s="625"/>
      <c r="CM32" s="625"/>
      <c r="CN32" s="625"/>
      <c r="CO32" s="625"/>
      <c r="CP32" s="625"/>
      <c r="CQ32" s="626"/>
      <c r="CR32" s="627">
        <v>1676</v>
      </c>
      <c r="CS32" s="628"/>
      <c r="CT32" s="628"/>
      <c r="CU32" s="628"/>
      <c r="CV32" s="628"/>
      <c r="CW32" s="628"/>
      <c r="CX32" s="628"/>
      <c r="CY32" s="629"/>
      <c r="CZ32" s="630">
        <v>0</v>
      </c>
      <c r="DA32" s="638"/>
      <c r="DB32" s="638"/>
      <c r="DC32" s="639"/>
      <c r="DD32" s="633">
        <v>1676</v>
      </c>
      <c r="DE32" s="628"/>
      <c r="DF32" s="628"/>
      <c r="DG32" s="628"/>
      <c r="DH32" s="628"/>
      <c r="DI32" s="628"/>
      <c r="DJ32" s="628"/>
      <c r="DK32" s="629"/>
      <c r="DL32" s="633">
        <v>1676</v>
      </c>
      <c r="DM32" s="628"/>
      <c r="DN32" s="628"/>
      <c r="DO32" s="628"/>
      <c r="DP32" s="628"/>
      <c r="DQ32" s="628"/>
      <c r="DR32" s="628"/>
      <c r="DS32" s="628"/>
      <c r="DT32" s="628"/>
      <c r="DU32" s="628"/>
      <c r="DV32" s="629"/>
      <c r="DW32" s="630">
        <v>0</v>
      </c>
      <c r="DX32" s="638"/>
      <c r="DY32" s="638"/>
      <c r="DZ32" s="638"/>
      <c r="EA32" s="638"/>
      <c r="EB32" s="638"/>
      <c r="EC32" s="652"/>
    </row>
    <row r="33" spans="2:133" ht="11.25" customHeight="1" x14ac:dyDescent="0.15">
      <c r="B33" s="624" t="s">
        <v>305</v>
      </c>
      <c r="C33" s="625"/>
      <c r="D33" s="625"/>
      <c r="E33" s="625"/>
      <c r="F33" s="625"/>
      <c r="G33" s="625"/>
      <c r="H33" s="625"/>
      <c r="I33" s="625"/>
      <c r="J33" s="625"/>
      <c r="K33" s="625"/>
      <c r="L33" s="625"/>
      <c r="M33" s="625"/>
      <c r="N33" s="625"/>
      <c r="O33" s="625"/>
      <c r="P33" s="625"/>
      <c r="Q33" s="626"/>
      <c r="R33" s="627">
        <v>44491</v>
      </c>
      <c r="S33" s="628"/>
      <c r="T33" s="628"/>
      <c r="U33" s="628"/>
      <c r="V33" s="628"/>
      <c r="W33" s="628"/>
      <c r="X33" s="628"/>
      <c r="Y33" s="629"/>
      <c r="Z33" s="663">
        <v>0.4</v>
      </c>
      <c r="AA33" s="663"/>
      <c r="AB33" s="663"/>
      <c r="AC33" s="663"/>
      <c r="AD33" s="664" t="s">
        <v>122</v>
      </c>
      <c r="AE33" s="664"/>
      <c r="AF33" s="664"/>
      <c r="AG33" s="664"/>
      <c r="AH33" s="664"/>
      <c r="AI33" s="664"/>
      <c r="AJ33" s="664"/>
      <c r="AK33" s="664"/>
      <c r="AL33" s="630" t="s">
        <v>122</v>
      </c>
      <c r="AM33" s="631"/>
      <c r="AN33" s="631"/>
      <c r="AO33" s="665"/>
      <c r="AP33" s="668"/>
      <c r="AQ33" s="669"/>
      <c r="AR33" s="669"/>
      <c r="AS33" s="669"/>
      <c r="AT33" s="692"/>
      <c r="AU33" s="207"/>
      <c r="AV33" s="207"/>
      <c r="AW33" s="207"/>
      <c r="AX33" s="608" t="s">
        <v>306</v>
      </c>
      <c r="AY33" s="609"/>
      <c r="AZ33" s="609"/>
      <c r="BA33" s="609"/>
      <c r="BB33" s="609"/>
      <c r="BC33" s="609"/>
      <c r="BD33" s="609"/>
      <c r="BE33" s="609"/>
      <c r="BF33" s="610"/>
      <c r="BG33" s="682">
        <v>98.4</v>
      </c>
      <c r="BH33" s="612"/>
      <c r="BI33" s="612"/>
      <c r="BJ33" s="612"/>
      <c r="BK33" s="612"/>
      <c r="BL33" s="612"/>
      <c r="BM33" s="656">
        <v>92.3</v>
      </c>
      <c r="BN33" s="612"/>
      <c r="BO33" s="612"/>
      <c r="BP33" s="612"/>
      <c r="BQ33" s="650"/>
      <c r="BR33" s="682">
        <v>98.1</v>
      </c>
      <c r="BS33" s="612"/>
      <c r="BT33" s="612"/>
      <c r="BU33" s="612"/>
      <c r="BV33" s="612"/>
      <c r="BW33" s="612"/>
      <c r="BX33" s="656">
        <v>91.1</v>
      </c>
      <c r="BY33" s="612"/>
      <c r="BZ33" s="612"/>
      <c r="CA33" s="612"/>
      <c r="CB33" s="650"/>
      <c r="CD33" s="624" t="s">
        <v>307</v>
      </c>
      <c r="CE33" s="625"/>
      <c r="CF33" s="625"/>
      <c r="CG33" s="625"/>
      <c r="CH33" s="625"/>
      <c r="CI33" s="625"/>
      <c r="CJ33" s="625"/>
      <c r="CK33" s="625"/>
      <c r="CL33" s="625"/>
      <c r="CM33" s="625"/>
      <c r="CN33" s="625"/>
      <c r="CO33" s="625"/>
      <c r="CP33" s="625"/>
      <c r="CQ33" s="626"/>
      <c r="CR33" s="627">
        <v>4347709</v>
      </c>
      <c r="CS33" s="636"/>
      <c r="CT33" s="636"/>
      <c r="CU33" s="636"/>
      <c r="CV33" s="636"/>
      <c r="CW33" s="636"/>
      <c r="CX33" s="636"/>
      <c r="CY33" s="637"/>
      <c r="CZ33" s="630">
        <v>39.299999999999997</v>
      </c>
      <c r="DA33" s="638"/>
      <c r="DB33" s="638"/>
      <c r="DC33" s="639"/>
      <c r="DD33" s="633">
        <v>3076437</v>
      </c>
      <c r="DE33" s="636"/>
      <c r="DF33" s="636"/>
      <c r="DG33" s="636"/>
      <c r="DH33" s="636"/>
      <c r="DI33" s="636"/>
      <c r="DJ33" s="636"/>
      <c r="DK33" s="637"/>
      <c r="DL33" s="633">
        <v>1971375</v>
      </c>
      <c r="DM33" s="636"/>
      <c r="DN33" s="636"/>
      <c r="DO33" s="636"/>
      <c r="DP33" s="636"/>
      <c r="DQ33" s="636"/>
      <c r="DR33" s="636"/>
      <c r="DS33" s="636"/>
      <c r="DT33" s="636"/>
      <c r="DU33" s="636"/>
      <c r="DV33" s="637"/>
      <c r="DW33" s="630">
        <v>33.5</v>
      </c>
      <c r="DX33" s="638"/>
      <c r="DY33" s="638"/>
      <c r="DZ33" s="638"/>
      <c r="EA33" s="638"/>
      <c r="EB33" s="638"/>
      <c r="EC33" s="652"/>
    </row>
    <row r="34" spans="2:133" ht="11.25" customHeight="1" x14ac:dyDescent="0.15">
      <c r="B34" s="624" t="s">
        <v>308</v>
      </c>
      <c r="C34" s="625"/>
      <c r="D34" s="625"/>
      <c r="E34" s="625"/>
      <c r="F34" s="625"/>
      <c r="G34" s="625"/>
      <c r="H34" s="625"/>
      <c r="I34" s="625"/>
      <c r="J34" s="625"/>
      <c r="K34" s="625"/>
      <c r="L34" s="625"/>
      <c r="M34" s="625"/>
      <c r="N34" s="625"/>
      <c r="O34" s="625"/>
      <c r="P34" s="625"/>
      <c r="Q34" s="626"/>
      <c r="R34" s="627">
        <v>168910</v>
      </c>
      <c r="S34" s="628"/>
      <c r="T34" s="628"/>
      <c r="U34" s="628"/>
      <c r="V34" s="628"/>
      <c r="W34" s="628"/>
      <c r="X34" s="628"/>
      <c r="Y34" s="629"/>
      <c r="Z34" s="663">
        <v>1.4</v>
      </c>
      <c r="AA34" s="663"/>
      <c r="AB34" s="663"/>
      <c r="AC34" s="663"/>
      <c r="AD34" s="664" t="s">
        <v>122</v>
      </c>
      <c r="AE34" s="664"/>
      <c r="AF34" s="664"/>
      <c r="AG34" s="664"/>
      <c r="AH34" s="664"/>
      <c r="AI34" s="664"/>
      <c r="AJ34" s="664"/>
      <c r="AK34" s="664"/>
      <c r="AL34" s="630" t="s">
        <v>122</v>
      </c>
      <c r="AM34" s="631"/>
      <c r="AN34" s="631"/>
      <c r="AO34" s="665"/>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4" t="s">
        <v>309</v>
      </c>
      <c r="CE34" s="625"/>
      <c r="CF34" s="625"/>
      <c r="CG34" s="625"/>
      <c r="CH34" s="625"/>
      <c r="CI34" s="625"/>
      <c r="CJ34" s="625"/>
      <c r="CK34" s="625"/>
      <c r="CL34" s="625"/>
      <c r="CM34" s="625"/>
      <c r="CN34" s="625"/>
      <c r="CO34" s="625"/>
      <c r="CP34" s="625"/>
      <c r="CQ34" s="626"/>
      <c r="CR34" s="627">
        <v>1296449</v>
      </c>
      <c r="CS34" s="628"/>
      <c r="CT34" s="628"/>
      <c r="CU34" s="628"/>
      <c r="CV34" s="628"/>
      <c r="CW34" s="628"/>
      <c r="CX34" s="628"/>
      <c r="CY34" s="629"/>
      <c r="CZ34" s="630">
        <v>11.7</v>
      </c>
      <c r="DA34" s="638"/>
      <c r="DB34" s="638"/>
      <c r="DC34" s="639"/>
      <c r="DD34" s="633">
        <v>858159</v>
      </c>
      <c r="DE34" s="628"/>
      <c r="DF34" s="628"/>
      <c r="DG34" s="628"/>
      <c r="DH34" s="628"/>
      <c r="DI34" s="628"/>
      <c r="DJ34" s="628"/>
      <c r="DK34" s="629"/>
      <c r="DL34" s="633">
        <v>671058</v>
      </c>
      <c r="DM34" s="628"/>
      <c r="DN34" s="628"/>
      <c r="DO34" s="628"/>
      <c r="DP34" s="628"/>
      <c r="DQ34" s="628"/>
      <c r="DR34" s="628"/>
      <c r="DS34" s="628"/>
      <c r="DT34" s="628"/>
      <c r="DU34" s="628"/>
      <c r="DV34" s="629"/>
      <c r="DW34" s="630">
        <v>11.4</v>
      </c>
      <c r="DX34" s="638"/>
      <c r="DY34" s="638"/>
      <c r="DZ34" s="638"/>
      <c r="EA34" s="638"/>
      <c r="EB34" s="638"/>
      <c r="EC34" s="652"/>
    </row>
    <row r="35" spans="2:133" ht="11.25" customHeight="1" x14ac:dyDescent="0.15">
      <c r="B35" s="624" t="s">
        <v>310</v>
      </c>
      <c r="C35" s="625"/>
      <c r="D35" s="625"/>
      <c r="E35" s="625"/>
      <c r="F35" s="625"/>
      <c r="G35" s="625"/>
      <c r="H35" s="625"/>
      <c r="I35" s="625"/>
      <c r="J35" s="625"/>
      <c r="K35" s="625"/>
      <c r="L35" s="625"/>
      <c r="M35" s="625"/>
      <c r="N35" s="625"/>
      <c r="O35" s="625"/>
      <c r="P35" s="625"/>
      <c r="Q35" s="626"/>
      <c r="R35" s="627">
        <v>734610</v>
      </c>
      <c r="S35" s="628"/>
      <c r="T35" s="628"/>
      <c r="U35" s="628"/>
      <c r="V35" s="628"/>
      <c r="W35" s="628"/>
      <c r="X35" s="628"/>
      <c r="Y35" s="629"/>
      <c r="Z35" s="663">
        <v>6.2</v>
      </c>
      <c r="AA35" s="663"/>
      <c r="AB35" s="663"/>
      <c r="AC35" s="663"/>
      <c r="AD35" s="664" t="s">
        <v>122</v>
      </c>
      <c r="AE35" s="664"/>
      <c r="AF35" s="664"/>
      <c r="AG35" s="664"/>
      <c r="AH35" s="664"/>
      <c r="AI35" s="664"/>
      <c r="AJ35" s="664"/>
      <c r="AK35" s="664"/>
      <c r="AL35" s="630" t="s">
        <v>122</v>
      </c>
      <c r="AM35" s="631"/>
      <c r="AN35" s="631"/>
      <c r="AO35" s="665"/>
      <c r="AP35" s="210"/>
      <c r="AQ35" s="679" t="s">
        <v>311</v>
      </c>
      <c r="AR35" s="680"/>
      <c r="AS35" s="680"/>
      <c r="AT35" s="680"/>
      <c r="AU35" s="680"/>
      <c r="AV35" s="680"/>
      <c r="AW35" s="680"/>
      <c r="AX35" s="680"/>
      <c r="AY35" s="680"/>
      <c r="AZ35" s="680"/>
      <c r="BA35" s="680"/>
      <c r="BB35" s="680"/>
      <c r="BC35" s="680"/>
      <c r="BD35" s="680"/>
      <c r="BE35" s="680"/>
      <c r="BF35" s="681"/>
      <c r="BG35" s="679" t="s">
        <v>312</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24" t="s">
        <v>313</v>
      </c>
      <c r="CE35" s="625"/>
      <c r="CF35" s="625"/>
      <c r="CG35" s="625"/>
      <c r="CH35" s="625"/>
      <c r="CI35" s="625"/>
      <c r="CJ35" s="625"/>
      <c r="CK35" s="625"/>
      <c r="CL35" s="625"/>
      <c r="CM35" s="625"/>
      <c r="CN35" s="625"/>
      <c r="CO35" s="625"/>
      <c r="CP35" s="625"/>
      <c r="CQ35" s="626"/>
      <c r="CR35" s="627">
        <v>126695</v>
      </c>
      <c r="CS35" s="636"/>
      <c r="CT35" s="636"/>
      <c r="CU35" s="636"/>
      <c r="CV35" s="636"/>
      <c r="CW35" s="636"/>
      <c r="CX35" s="636"/>
      <c r="CY35" s="637"/>
      <c r="CZ35" s="630">
        <v>1.1000000000000001</v>
      </c>
      <c r="DA35" s="638"/>
      <c r="DB35" s="638"/>
      <c r="DC35" s="639"/>
      <c r="DD35" s="633">
        <v>8449</v>
      </c>
      <c r="DE35" s="636"/>
      <c r="DF35" s="636"/>
      <c r="DG35" s="636"/>
      <c r="DH35" s="636"/>
      <c r="DI35" s="636"/>
      <c r="DJ35" s="636"/>
      <c r="DK35" s="637"/>
      <c r="DL35" s="633">
        <v>6261</v>
      </c>
      <c r="DM35" s="636"/>
      <c r="DN35" s="636"/>
      <c r="DO35" s="636"/>
      <c r="DP35" s="636"/>
      <c r="DQ35" s="636"/>
      <c r="DR35" s="636"/>
      <c r="DS35" s="636"/>
      <c r="DT35" s="636"/>
      <c r="DU35" s="636"/>
      <c r="DV35" s="637"/>
      <c r="DW35" s="630">
        <v>0.1</v>
      </c>
      <c r="DX35" s="638"/>
      <c r="DY35" s="638"/>
      <c r="DZ35" s="638"/>
      <c r="EA35" s="638"/>
      <c r="EB35" s="638"/>
      <c r="EC35" s="652"/>
    </row>
    <row r="36" spans="2:133" ht="11.25" customHeight="1" x14ac:dyDescent="0.15">
      <c r="B36" s="624" t="s">
        <v>314</v>
      </c>
      <c r="C36" s="625"/>
      <c r="D36" s="625"/>
      <c r="E36" s="625"/>
      <c r="F36" s="625"/>
      <c r="G36" s="625"/>
      <c r="H36" s="625"/>
      <c r="I36" s="625"/>
      <c r="J36" s="625"/>
      <c r="K36" s="625"/>
      <c r="L36" s="625"/>
      <c r="M36" s="625"/>
      <c r="N36" s="625"/>
      <c r="O36" s="625"/>
      <c r="P36" s="625"/>
      <c r="Q36" s="626"/>
      <c r="R36" s="627">
        <v>894182</v>
      </c>
      <c r="S36" s="628"/>
      <c r="T36" s="628"/>
      <c r="U36" s="628"/>
      <c r="V36" s="628"/>
      <c r="W36" s="628"/>
      <c r="X36" s="628"/>
      <c r="Y36" s="629"/>
      <c r="Z36" s="663">
        <v>7.5</v>
      </c>
      <c r="AA36" s="663"/>
      <c r="AB36" s="663"/>
      <c r="AC36" s="663"/>
      <c r="AD36" s="664" t="s">
        <v>122</v>
      </c>
      <c r="AE36" s="664"/>
      <c r="AF36" s="664"/>
      <c r="AG36" s="664"/>
      <c r="AH36" s="664"/>
      <c r="AI36" s="664"/>
      <c r="AJ36" s="664"/>
      <c r="AK36" s="664"/>
      <c r="AL36" s="630" t="s">
        <v>122</v>
      </c>
      <c r="AM36" s="631"/>
      <c r="AN36" s="631"/>
      <c r="AO36" s="665"/>
      <c r="AP36" s="210"/>
      <c r="AQ36" s="670" t="s">
        <v>315</v>
      </c>
      <c r="AR36" s="671"/>
      <c r="AS36" s="671"/>
      <c r="AT36" s="671"/>
      <c r="AU36" s="671"/>
      <c r="AV36" s="671"/>
      <c r="AW36" s="671"/>
      <c r="AX36" s="671"/>
      <c r="AY36" s="672"/>
      <c r="AZ36" s="673">
        <v>870700</v>
      </c>
      <c r="BA36" s="674"/>
      <c r="BB36" s="674"/>
      <c r="BC36" s="674"/>
      <c r="BD36" s="674"/>
      <c r="BE36" s="674"/>
      <c r="BF36" s="675"/>
      <c r="BG36" s="676" t="s">
        <v>316</v>
      </c>
      <c r="BH36" s="677"/>
      <c r="BI36" s="677"/>
      <c r="BJ36" s="677"/>
      <c r="BK36" s="677"/>
      <c r="BL36" s="677"/>
      <c r="BM36" s="677"/>
      <c r="BN36" s="677"/>
      <c r="BO36" s="677"/>
      <c r="BP36" s="677"/>
      <c r="BQ36" s="677"/>
      <c r="BR36" s="677"/>
      <c r="BS36" s="677"/>
      <c r="BT36" s="677"/>
      <c r="BU36" s="678"/>
      <c r="BV36" s="673">
        <v>19873</v>
      </c>
      <c r="BW36" s="674"/>
      <c r="BX36" s="674"/>
      <c r="BY36" s="674"/>
      <c r="BZ36" s="674"/>
      <c r="CA36" s="674"/>
      <c r="CB36" s="675"/>
      <c r="CD36" s="624" t="s">
        <v>317</v>
      </c>
      <c r="CE36" s="625"/>
      <c r="CF36" s="625"/>
      <c r="CG36" s="625"/>
      <c r="CH36" s="625"/>
      <c r="CI36" s="625"/>
      <c r="CJ36" s="625"/>
      <c r="CK36" s="625"/>
      <c r="CL36" s="625"/>
      <c r="CM36" s="625"/>
      <c r="CN36" s="625"/>
      <c r="CO36" s="625"/>
      <c r="CP36" s="625"/>
      <c r="CQ36" s="626"/>
      <c r="CR36" s="627">
        <v>1414517</v>
      </c>
      <c r="CS36" s="628"/>
      <c r="CT36" s="628"/>
      <c r="CU36" s="628"/>
      <c r="CV36" s="628"/>
      <c r="CW36" s="628"/>
      <c r="CX36" s="628"/>
      <c r="CY36" s="629"/>
      <c r="CZ36" s="630">
        <v>12.8</v>
      </c>
      <c r="DA36" s="638"/>
      <c r="DB36" s="638"/>
      <c r="DC36" s="639"/>
      <c r="DD36" s="633">
        <v>996992</v>
      </c>
      <c r="DE36" s="628"/>
      <c r="DF36" s="628"/>
      <c r="DG36" s="628"/>
      <c r="DH36" s="628"/>
      <c r="DI36" s="628"/>
      <c r="DJ36" s="628"/>
      <c r="DK36" s="629"/>
      <c r="DL36" s="633">
        <v>745819</v>
      </c>
      <c r="DM36" s="628"/>
      <c r="DN36" s="628"/>
      <c r="DO36" s="628"/>
      <c r="DP36" s="628"/>
      <c r="DQ36" s="628"/>
      <c r="DR36" s="628"/>
      <c r="DS36" s="628"/>
      <c r="DT36" s="628"/>
      <c r="DU36" s="628"/>
      <c r="DV36" s="629"/>
      <c r="DW36" s="630">
        <v>12.7</v>
      </c>
      <c r="DX36" s="638"/>
      <c r="DY36" s="638"/>
      <c r="DZ36" s="638"/>
      <c r="EA36" s="638"/>
      <c r="EB36" s="638"/>
      <c r="EC36" s="652"/>
    </row>
    <row r="37" spans="2:133" ht="11.25" customHeight="1" x14ac:dyDescent="0.15">
      <c r="B37" s="624" t="s">
        <v>318</v>
      </c>
      <c r="C37" s="625"/>
      <c r="D37" s="625"/>
      <c r="E37" s="625"/>
      <c r="F37" s="625"/>
      <c r="G37" s="625"/>
      <c r="H37" s="625"/>
      <c r="I37" s="625"/>
      <c r="J37" s="625"/>
      <c r="K37" s="625"/>
      <c r="L37" s="625"/>
      <c r="M37" s="625"/>
      <c r="N37" s="625"/>
      <c r="O37" s="625"/>
      <c r="P37" s="625"/>
      <c r="Q37" s="626"/>
      <c r="R37" s="627">
        <v>264146</v>
      </c>
      <c r="S37" s="628"/>
      <c r="T37" s="628"/>
      <c r="U37" s="628"/>
      <c r="V37" s="628"/>
      <c r="W37" s="628"/>
      <c r="X37" s="628"/>
      <c r="Y37" s="629"/>
      <c r="Z37" s="663">
        <v>2.2000000000000002</v>
      </c>
      <c r="AA37" s="663"/>
      <c r="AB37" s="663"/>
      <c r="AC37" s="663"/>
      <c r="AD37" s="664">
        <v>93099</v>
      </c>
      <c r="AE37" s="664"/>
      <c r="AF37" s="664"/>
      <c r="AG37" s="664"/>
      <c r="AH37" s="664"/>
      <c r="AI37" s="664"/>
      <c r="AJ37" s="664"/>
      <c r="AK37" s="664"/>
      <c r="AL37" s="630">
        <v>1.6</v>
      </c>
      <c r="AM37" s="631"/>
      <c r="AN37" s="631"/>
      <c r="AO37" s="665"/>
      <c r="AQ37" s="658" t="s">
        <v>319</v>
      </c>
      <c r="AR37" s="659"/>
      <c r="AS37" s="659"/>
      <c r="AT37" s="659"/>
      <c r="AU37" s="659"/>
      <c r="AV37" s="659"/>
      <c r="AW37" s="659"/>
      <c r="AX37" s="659"/>
      <c r="AY37" s="660"/>
      <c r="AZ37" s="627">
        <v>114780</v>
      </c>
      <c r="BA37" s="628"/>
      <c r="BB37" s="628"/>
      <c r="BC37" s="628"/>
      <c r="BD37" s="636"/>
      <c r="BE37" s="636"/>
      <c r="BF37" s="661"/>
      <c r="BG37" s="624" t="s">
        <v>320</v>
      </c>
      <c r="BH37" s="625"/>
      <c r="BI37" s="625"/>
      <c r="BJ37" s="625"/>
      <c r="BK37" s="625"/>
      <c r="BL37" s="625"/>
      <c r="BM37" s="625"/>
      <c r="BN37" s="625"/>
      <c r="BO37" s="625"/>
      <c r="BP37" s="625"/>
      <c r="BQ37" s="625"/>
      <c r="BR37" s="625"/>
      <c r="BS37" s="625"/>
      <c r="BT37" s="625"/>
      <c r="BU37" s="626"/>
      <c r="BV37" s="627">
        <v>-4646</v>
      </c>
      <c r="BW37" s="628"/>
      <c r="BX37" s="628"/>
      <c r="BY37" s="628"/>
      <c r="BZ37" s="628"/>
      <c r="CA37" s="628"/>
      <c r="CB37" s="662"/>
      <c r="CD37" s="624" t="s">
        <v>321</v>
      </c>
      <c r="CE37" s="625"/>
      <c r="CF37" s="625"/>
      <c r="CG37" s="625"/>
      <c r="CH37" s="625"/>
      <c r="CI37" s="625"/>
      <c r="CJ37" s="625"/>
      <c r="CK37" s="625"/>
      <c r="CL37" s="625"/>
      <c r="CM37" s="625"/>
      <c r="CN37" s="625"/>
      <c r="CO37" s="625"/>
      <c r="CP37" s="625"/>
      <c r="CQ37" s="626"/>
      <c r="CR37" s="627">
        <v>359876</v>
      </c>
      <c r="CS37" s="636"/>
      <c r="CT37" s="636"/>
      <c r="CU37" s="636"/>
      <c r="CV37" s="636"/>
      <c r="CW37" s="636"/>
      <c r="CX37" s="636"/>
      <c r="CY37" s="637"/>
      <c r="CZ37" s="630">
        <v>3.3</v>
      </c>
      <c r="DA37" s="638"/>
      <c r="DB37" s="638"/>
      <c r="DC37" s="639"/>
      <c r="DD37" s="633">
        <v>347678</v>
      </c>
      <c r="DE37" s="636"/>
      <c r="DF37" s="636"/>
      <c r="DG37" s="636"/>
      <c r="DH37" s="636"/>
      <c r="DI37" s="636"/>
      <c r="DJ37" s="636"/>
      <c r="DK37" s="637"/>
      <c r="DL37" s="633">
        <v>320647</v>
      </c>
      <c r="DM37" s="636"/>
      <c r="DN37" s="636"/>
      <c r="DO37" s="636"/>
      <c r="DP37" s="636"/>
      <c r="DQ37" s="636"/>
      <c r="DR37" s="636"/>
      <c r="DS37" s="636"/>
      <c r="DT37" s="636"/>
      <c r="DU37" s="636"/>
      <c r="DV37" s="637"/>
      <c r="DW37" s="630">
        <v>5.5</v>
      </c>
      <c r="DX37" s="638"/>
      <c r="DY37" s="638"/>
      <c r="DZ37" s="638"/>
      <c r="EA37" s="638"/>
      <c r="EB37" s="638"/>
      <c r="EC37" s="652"/>
    </row>
    <row r="38" spans="2:133" ht="11.25" customHeight="1" x14ac:dyDescent="0.15">
      <c r="B38" s="624" t="s">
        <v>322</v>
      </c>
      <c r="C38" s="625"/>
      <c r="D38" s="625"/>
      <c r="E38" s="625"/>
      <c r="F38" s="625"/>
      <c r="G38" s="625"/>
      <c r="H38" s="625"/>
      <c r="I38" s="625"/>
      <c r="J38" s="625"/>
      <c r="K38" s="625"/>
      <c r="L38" s="625"/>
      <c r="M38" s="625"/>
      <c r="N38" s="625"/>
      <c r="O38" s="625"/>
      <c r="P38" s="625"/>
      <c r="Q38" s="626"/>
      <c r="R38" s="627">
        <v>1012791</v>
      </c>
      <c r="S38" s="628"/>
      <c r="T38" s="628"/>
      <c r="U38" s="628"/>
      <c r="V38" s="628"/>
      <c r="W38" s="628"/>
      <c r="X38" s="628"/>
      <c r="Y38" s="629"/>
      <c r="Z38" s="663">
        <v>8.5</v>
      </c>
      <c r="AA38" s="663"/>
      <c r="AB38" s="663"/>
      <c r="AC38" s="663"/>
      <c r="AD38" s="664" t="s">
        <v>122</v>
      </c>
      <c r="AE38" s="664"/>
      <c r="AF38" s="664"/>
      <c r="AG38" s="664"/>
      <c r="AH38" s="664"/>
      <c r="AI38" s="664"/>
      <c r="AJ38" s="664"/>
      <c r="AK38" s="664"/>
      <c r="AL38" s="630" t="s">
        <v>122</v>
      </c>
      <c r="AM38" s="631"/>
      <c r="AN38" s="631"/>
      <c r="AO38" s="665"/>
      <c r="AQ38" s="658" t="s">
        <v>323</v>
      </c>
      <c r="AR38" s="659"/>
      <c r="AS38" s="659"/>
      <c r="AT38" s="659"/>
      <c r="AU38" s="659"/>
      <c r="AV38" s="659"/>
      <c r="AW38" s="659"/>
      <c r="AX38" s="659"/>
      <c r="AY38" s="660"/>
      <c r="AZ38" s="627">
        <v>94920</v>
      </c>
      <c r="BA38" s="628"/>
      <c r="BB38" s="628"/>
      <c r="BC38" s="628"/>
      <c r="BD38" s="636"/>
      <c r="BE38" s="636"/>
      <c r="BF38" s="661"/>
      <c r="BG38" s="624" t="s">
        <v>324</v>
      </c>
      <c r="BH38" s="625"/>
      <c r="BI38" s="625"/>
      <c r="BJ38" s="625"/>
      <c r="BK38" s="625"/>
      <c r="BL38" s="625"/>
      <c r="BM38" s="625"/>
      <c r="BN38" s="625"/>
      <c r="BO38" s="625"/>
      <c r="BP38" s="625"/>
      <c r="BQ38" s="625"/>
      <c r="BR38" s="625"/>
      <c r="BS38" s="625"/>
      <c r="BT38" s="625"/>
      <c r="BU38" s="626"/>
      <c r="BV38" s="627">
        <v>1525</v>
      </c>
      <c r="BW38" s="628"/>
      <c r="BX38" s="628"/>
      <c r="BY38" s="628"/>
      <c r="BZ38" s="628"/>
      <c r="CA38" s="628"/>
      <c r="CB38" s="662"/>
      <c r="CD38" s="624" t="s">
        <v>325</v>
      </c>
      <c r="CE38" s="625"/>
      <c r="CF38" s="625"/>
      <c r="CG38" s="625"/>
      <c r="CH38" s="625"/>
      <c r="CI38" s="625"/>
      <c r="CJ38" s="625"/>
      <c r="CK38" s="625"/>
      <c r="CL38" s="625"/>
      <c r="CM38" s="625"/>
      <c r="CN38" s="625"/>
      <c r="CO38" s="625"/>
      <c r="CP38" s="625"/>
      <c r="CQ38" s="626"/>
      <c r="CR38" s="627">
        <v>709249</v>
      </c>
      <c r="CS38" s="628"/>
      <c r="CT38" s="628"/>
      <c r="CU38" s="628"/>
      <c r="CV38" s="628"/>
      <c r="CW38" s="628"/>
      <c r="CX38" s="628"/>
      <c r="CY38" s="629"/>
      <c r="CZ38" s="630">
        <v>6.4</v>
      </c>
      <c r="DA38" s="638"/>
      <c r="DB38" s="638"/>
      <c r="DC38" s="639"/>
      <c r="DD38" s="633">
        <v>583963</v>
      </c>
      <c r="DE38" s="628"/>
      <c r="DF38" s="628"/>
      <c r="DG38" s="628"/>
      <c r="DH38" s="628"/>
      <c r="DI38" s="628"/>
      <c r="DJ38" s="628"/>
      <c r="DK38" s="629"/>
      <c r="DL38" s="633">
        <v>548237</v>
      </c>
      <c r="DM38" s="628"/>
      <c r="DN38" s="628"/>
      <c r="DO38" s="628"/>
      <c r="DP38" s="628"/>
      <c r="DQ38" s="628"/>
      <c r="DR38" s="628"/>
      <c r="DS38" s="628"/>
      <c r="DT38" s="628"/>
      <c r="DU38" s="628"/>
      <c r="DV38" s="629"/>
      <c r="DW38" s="630">
        <v>9.3000000000000007</v>
      </c>
      <c r="DX38" s="638"/>
      <c r="DY38" s="638"/>
      <c r="DZ38" s="638"/>
      <c r="EA38" s="638"/>
      <c r="EB38" s="638"/>
      <c r="EC38" s="652"/>
    </row>
    <row r="39" spans="2:133" ht="11.25" customHeight="1" x14ac:dyDescent="0.15">
      <c r="B39" s="624" t="s">
        <v>326</v>
      </c>
      <c r="C39" s="625"/>
      <c r="D39" s="625"/>
      <c r="E39" s="625"/>
      <c r="F39" s="625"/>
      <c r="G39" s="625"/>
      <c r="H39" s="625"/>
      <c r="I39" s="625"/>
      <c r="J39" s="625"/>
      <c r="K39" s="625"/>
      <c r="L39" s="625"/>
      <c r="M39" s="625"/>
      <c r="N39" s="625"/>
      <c r="O39" s="625"/>
      <c r="P39" s="625"/>
      <c r="Q39" s="626"/>
      <c r="R39" s="627" t="s">
        <v>122</v>
      </c>
      <c r="S39" s="628"/>
      <c r="T39" s="628"/>
      <c r="U39" s="628"/>
      <c r="V39" s="628"/>
      <c r="W39" s="628"/>
      <c r="X39" s="628"/>
      <c r="Y39" s="629"/>
      <c r="Z39" s="663" t="s">
        <v>122</v>
      </c>
      <c r="AA39" s="663"/>
      <c r="AB39" s="663"/>
      <c r="AC39" s="663"/>
      <c r="AD39" s="664" t="s">
        <v>122</v>
      </c>
      <c r="AE39" s="664"/>
      <c r="AF39" s="664"/>
      <c r="AG39" s="664"/>
      <c r="AH39" s="664"/>
      <c r="AI39" s="664"/>
      <c r="AJ39" s="664"/>
      <c r="AK39" s="664"/>
      <c r="AL39" s="630" t="s">
        <v>122</v>
      </c>
      <c r="AM39" s="631"/>
      <c r="AN39" s="631"/>
      <c r="AO39" s="665"/>
      <c r="AQ39" s="658" t="s">
        <v>327</v>
      </c>
      <c r="AR39" s="659"/>
      <c r="AS39" s="659"/>
      <c r="AT39" s="659"/>
      <c r="AU39" s="659"/>
      <c r="AV39" s="659"/>
      <c r="AW39" s="659"/>
      <c r="AX39" s="659"/>
      <c r="AY39" s="660"/>
      <c r="AZ39" s="627">
        <v>29230</v>
      </c>
      <c r="BA39" s="628"/>
      <c r="BB39" s="628"/>
      <c r="BC39" s="628"/>
      <c r="BD39" s="636"/>
      <c r="BE39" s="636"/>
      <c r="BF39" s="661"/>
      <c r="BG39" s="624" t="s">
        <v>328</v>
      </c>
      <c r="BH39" s="625"/>
      <c r="BI39" s="625"/>
      <c r="BJ39" s="625"/>
      <c r="BK39" s="625"/>
      <c r="BL39" s="625"/>
      <c r="BM39" s="625"/>
      <c r="BN39" s="625"/>
      <c r="BO39" s="625"/>
      <c r="BP39" s="625"/>
      <c r="BQ39" s="625"/>
      <c r="BR39" s="625"/>
      <c r="BS39" s="625"/>
      <c r="BT39" s="625"/>
      <c r="BU39" s="626"/>
      <c r="BV39" s="627">
        <v>2153</v>
      </c>
      <c r="BW39" s="628"/>
      <c r="BX39" s="628"/>
      <c r="BY39" s="628"/>
      <c r="BZ39" s="628"/>
      <c r="CA39" s="628"/>
      <c r="CB39" s="662"/>
      <c r="CD39" s="624" t="s">
        <v>329</v>
      </c>
      <c r="CE39" s="625"/>
      <c r="CF39" s="625"/>
      <c r="CG39" s="625"/>
      <c r="CH39" s="625"/>
      <c r="CI39" s="625"/>
      <c r="CJ39" s="625"/>
      <c r="CK39" s="625"/>
      <c r="CL39" s="625"/>
      <c r="CM39" s="625"/>
      <c r="CN39" s="625"/>
      <c r="CO39" s="625"/>
      <c r="CP39" s="625"/>
      <c r="CQ39" s="626"/>
      <c r="CR39" s="627">
        <v>786899</v>
      </c>
      <c r="CS39" s="636"/>
      <c r="CT39" s="636"/>
      <c r="CU39" s="636"/>
      <c r="CV39" s="636"/>
      <c r="CW39" s="636"/>
      <c r="CX39" s="636"/>
      <c r="CY39" s="637"/>
      <c r="CZ39" s="630">
        <v>7.1</v>
      </c>
      <c r="DA39" s="638"/>
      <c r="DB39" s="638"/>
      <c r="DC39" s="639"/>
      <c r="DD39" s="633">
        <v>628874</v>
      </c>
      <c r="DE39" s="636"/>
      <c r="DF39" s="636"/>
      <c r="DG39" s="636"/>
      <c r="DH39" s="636"/>
      <c r="DI39" s="636"/>
      <c r="DJ39" s="636"/>
      <c r="DK39" s="637"/>
      <c r="DL39" s="633" t="s">
        <v>122</v>
      </c>
      <c r="DM39" s="636"/>
      <c r="DN39" s="636"/>
      <c r="DO39" s="636"/>
      <c r="DP39" s="636"/>
      <c r="DQ39" s="636"/>
      <c r="DR39" s="636"/>
      <c r="DS39" s="636"/>
      <c r="DT39" s="636"/>
      <c r="DU39" s="636"/>
      <c r="DV39" s="637"/>
      <c r="DW39" s="630" t="s">
        <v>122</v>
      </c>
      <c r="DX39" s="638"/>
      <c r="DY39" s="638"/>
      <c r="DZ39" s="638"/>
      <c r="EA39" s="638"/>
      <c r="EB39" s="638"/>
      <c r="EC39" s="652"/>
    </row>
    <row r="40" spans="2:133" ht="11.25" customHeight="1" x14ac:dyDescent="0.15">
      <c r="B40" s="624" t="s">
        <v>330</v>
      </c>
      <c r="C40" s="625"/>
      <c r="D40" s="625"/>
      <c r="E40" s="625"/>
      <c r="F40" s="625"/>
      <c r="G40" s="625"/>
      <c r="H40" s="625"/>
      <c r="I40" s="625"/>
      <c r="J40" s="625"/>
      <c r="K40" s="625"/>
      <c r="L40" s="625"/>
      <c r="M40" s="625"/>
      <c r="N40" s="625"/>
      <c r="O40" s="625"/>
      <c r="P40" s="625"/>
      <c r="Q40" s="626"/>
      <c r="R40" s="627">
        <v>10091</v>
      </c>
      <c r="S40" s="628"/>
      <c r="T40" s="628"/>
      <c r="U40" s="628"/>
      <c r="V40" s="628"/>
      <c r="W40" s="628"/>
      <c r="X40" s="628"/>
      <c r="Y40" s="629"/>
      <c r="Z40" s="663">
        <v>0.1</v>
      </c>
      <c r="AA40" s="663"/>
      <c r="AB40" s="663"/>
      <c r="AC40" s="663"/>
      <c r="AD40" s="664" t="s">
        <v>122</v>
      </c>
      <c r="AE40" s="664"/>
      <c r="AF40" s="664"/>
      <c r="AG40" s="664"/>
      <c r="AH40" s="664"/>
      <c r="AI40" s="664"/>
      <c r="AJ40" s="664"/>
      <c r="AK40" s="664"/>
      <c r="AL40" s="630" t="s">
        <v>122</v>
      </c>
      <c r="AM40" s="631"/>
      <c r="AN40" s="631"/>
      <c r="AO40" s="665"/>
      <c r="AQ40" s="658" t="s">
        <v>331</v>
      </c>
      <c r="AR40" s="659"/>
      <c r="AS40" s="659"/>
      <c r="AT40" s="659"/>
      <c r="AU40" s="659"/>
      <c r="AV40" s="659"/>
      <c r="AW40" s="659"/>
      <c r="AX40" s="659"/>
      <c r="AY40" s="660"/>
      <c r="AZ40" s="627">
        <v>17441</v>
      </c>
      <c r="BA40" s="628"/>
      <c r="BB40" s="628"/>
      <c r="BC40" s="628"/>
      <c r="BD40" s="636"/>
      <c r="BE40" s="636"/>
      <c r="BF40" s="661"/>
      <c r="BG40" s="666" t="s">
        <v>332</v>
      </c>
      <c r="BH40" s="667"/>
      <c r="BI40" s="667"/>
      <c r="BJ40" s="667"/>
      <c r="BK40" s="667"/>
      <c r="BL40" s="211"/>
      <c r="BM40" s="625" t="s">
        <v>333</v>
      </c>
      <c r="BN40" s="625"/>
      <c r="BO40" s="625"/>
      <c r="BP40" s="625"/>
      <c r="BQ40" s="625"/>
      <c r="BR40" s="625"/>
      <c r="BS40" s="625"/>
      <c r="BT40" s="625"/>
      <c r="BU40" s="626"/>
      <c r="BV40" s="627">
        <v>68</v>
      </c>
      <c r="BW40" s="628"/>
      <c r="BX40" s="628"/>
      <c r="BY40" s="628"/>
      <c r="BZ40" s="628"/>
      <c r="CA40" s="628"/>
      <c r="CB40" s="662"/>
      <c r="CD40" s="624" t="s">
        <v>334</v>
      </c>
      <c r="CE40" s="625"/>
      <c r="CF40" s="625"/>
      <c r="CG40" s="625"/>
      <c r="CH40" s="625"/>
      <c r="CI40" s="625"/>
      <c r="CJ40" s="625"/>
      <c r="CK40" s="625"/>
      <c r="CL40" s="625"/>
      <c r="CM40" s="625"/>
      <c r="CN40" s="625"/>
      <c r="CO40" s="625"/>
      <c r="CP40" s="625"/>
      <c r="CQ40" s="626"/>
      <c r="CR40" s="627">
        <v>13900</v>
      </c>
      <c r="CS40" s="628"/>
      <c r="CT40" s="628"/>
      <c r="CU40" s="628"/>
      <c r="CV40" s="628"/>
      <c r="CW40" s="628"/>
      <c r="CX40" s="628"/>
      <c r="CY40" s="629"/>
      <c r="CZ40" s="630">
        <v>0.1</v>
      </c>
      <c r="DA40" s="638"/>
      <c r="DB40" s="638"/>
      <c r="DC40" s="639"/>
      <c r="DD40" s="633" t="s">
        <v>122</v>
      </c>
      <c r="DE40" s="628"/>
      <c r="DF40" s="628"/>
      <c r="DG40" s="628"/>
      <c r="DH40" s="628"/>
      <c r="DI40" s="628"/>
      <c r="DJ40" s="628"/>
      <c r="DK40" s="629"/>
      <c r="DL40" s="633" t="s">
        <v>122</v>
      </c>
      <c r="DM40" s="628"/>
      <c r="DN40" s="628"/>
      <c r="DO40" s="628"/>
      <c r="DP40" s="628"/>
      <c r="DQ40" s="628"/>
      <c r="DR40" s="628"/>
      <c r="DS40" s="628"/>
      <c r="DT40" s="628"/>
      <c r="DU40" s="628"/>
      <c r="DV40" s="629"/>
      <c r="DW40" s="630" t="s">
        <v>122</v>
      </c>
      <c r="DX40" s="638"/>
      <c r="DY40" s="638"/>
      <c r="DZ40" s="638"/>
      <c r="EA40" s="638"/>
      <c r="EB40" s="638"/>
      <c r="EC40" s="652"/>
    </row>
    <row r="41" spans="2:133" ht="11.25" customHeight="1" x14ac:dyDescent="0.15">
      <c r="B41" s="608" t="s">
        <v>335</v>
      </c>
      <c r="C41" s="609"/>
      <c r="D41" s="609"/>
      <c r="E41" s="609"/>
      <c r="F41" s="609"/>
      <c r="G41" s="609"/>
      <c r="H41" s="609"/>
      <c r="I41" s="609"/>
      <c r="J41" s="609"/>
      <c r="K41" s="609"/>
      <c r="L41" s="609"/>
      <c r="M41" s="609"/>
      <c r="N41" s="609"/>
      <c r="O41" s="609"/>
      <c r="P41" s="609"/>
      <c r="Q41" s="610"/>
      <c r="R41" s="611">
        <v>11860472</v>
      </c>
      <c r="S41" s="649"/>
      <c r="T41" s="649"/>
      <c r="U41" s="649"/>
      <c r="V41" s="649"/>
      <c r="W41" s="649"/>
      <c r="X41" s="649"/>
      <c r="Y41" s="653"/>
      <c r="Z41" s="654">
        <v>100</v>
      </c>
      <c r="AA41" s="654"/>
      <c r="AB41" s="654"/>
      <c r="AC41" s="654"/>
      <c r="AD41" s="655">
        <v>5873019</v>
      </c>
      <c r="AE41" s="655"/>
      <c r="AF41" s="655"/>
      <c r="AG41" s="655"/>
      <c r="AH41" s="655"/>
      <c r="AI41" s="655"/>
      <c r="AJ41" s="655"/>
      <c r="AK41" s="655"/>
      <c r="AL41" s="614">
        <v>100</v>
      </c>
      <c r="AM41" s="656"/>
      <c r="AN41" s="656"/>
      <c r="AO41" s="657"/>
      <c r="AQ41" s="658" t="s">
        <v>336</v>
      </c>
      <c r="AR41" s="659"/>
      <c r="AS41" s="659"/>
      <c r="AT41" s="659"/>
      <c r="AU41" s="659"/>
      <c r="AV41" s="659"/>
      <c r="AW41" s="659"/>
      <c r="AX41" s="659"/>
      <c r="AY41" s="660"/>
      <c r="AZ41" s="627">
        <v>142837</v>
      </c>
      <c r="BA41" s="628"/>
      <c r="BB41" s="628"/>
      <c r="BC41" s="628"/>
      <c r="BD41" s="636"/>
      <c r="BE41" s="636"/>
      <c r="BF41" s="661"/>
      <c r="BG41" s="666"/>
      <c r="BH41" s="667"/>
      <c r="BI41" s="667"/>
      <c r="BJ41" s="667"/>
      <c r="BK41" s="667"/>
      <c r="BL41" s="211"/>
      <c r="BM41" s="625" t="s">
        <v>337</v>
      </c>
      <c r="BN41" s="625"/>
      <c r="BO41" s="625"/>
      <c r="BP41" s="625"/>
      <c r="BQ41" s="625"/>
      <c r="BR41" s="625"/>
      <c r="BS41" s="625"/>
      <c r="BT41" s="625"/>
      <c r="BU41" s="626"/>
      <c r="BV41" s="627" t="s">
        <v>122</v>
      </c>
      <c r="BW41" s="628"/>
      <c r="BX41" s="628"/>
      <c r="BY41" s="628"/>
      <c r="BZ41" s="628"/>
      <c r="CA41" s="628"/>
      <c r="CB41" s="662"/>
      <c r="CD41" s="624" t="s">
        <v>338</v>
      </c>
      <c r="CE41" s="625"/>
      <c r="CF41" s="625"/>
      <c r="CG41" s="625"/>
      <c r="CH41" s="625"/>
      <c r="CI41" s="625"/>
      <c r="CJ41" s="625"/>
      <c r="CK41" s="625"/>
      <c r="CL41" s="625"/>
      <c r="CM41" s="625"/>
      <c r="CN41" s="625"/>
      <c r="CO41" s="625"/>
      <c r="CP41" s="625"/>
      <c r="CQ41" s="626"/>
      <c r="CR41" s="627" t="s">
        <v>122</v>
      </c>
      <c r="CS41" s="636"/>
      <c r="CT41" s="636"/>
      <c r="CU41" s="636"/>
      <c r="CV41" s="636"/>
      <c r="CW41" s="636"/>
      <c r="CX41" s="636"/>
      <c r="CY41" s="637"/>
      <c r="CZ41" s="630" t="s">
        <v>122</v>
      </c>
      <c r="DA41" s="638"/>
      <c r="DB41" s="638"/>
      <c r="DC41" s="639"/>
      <c r="DD41" s="633" t="s">
        <v>122</v>
      </c>
      <c r="DE41" s="636"/>
      <c r="DF41" s="636"/>
      <c r="DG41" s="636"/>
      <c r="DH41" s="636"/>
      <c r="DI41" s="636"/>
      <c r="DJ41" s="636"/>
      <c r="DK41" s="637"/>
      <c r="DL41" s="605"/>
      <c r="DM41" s="606"/>
      <c r="DN41" s="606"/>
      <c r="DO41" s="606"/>
      <c r="DP41" s="606"/>
      <c r="DQ41" s="606"/>
      <c r="DR41" s="606"/>
      <c r="DS41" s="606"/>
      <c r="DT41" s="606"/>
      <c r="DU41" s="606"/>
      <c r="DV41" s="607"/>
      <c r="DW41" s="602"/>
      <c r="DX41" s="603"/>
      <c r="DY41" s="603"/>
      <c r="DZ41" s="603"/>
      <c r="EA41" s="603"/>
      <c r="EB41" s="603"/>
      <c r="EC41" s="604"/>
    </row>
    <row r="42" spans="2:133" ht="11.25" customHeight="1" x14ac:dyDescent="0.15">
      <c r="AQ42" s="646" t="s">
        <v>339</v>
      </c>
      <c r="AR42" s="647"/>
      <c r="AS42" s="647"/>
      <c r="AT42" s="647"/>
      <c r="AU42" s="647"/>
      <c r="AV42" s="647"/>
      <c r="AW42" s="647"/>
      <c r="AX42" s="647"/>
      <c r="AY42" s="648"/>
      <c r="AZ42" s="611">
        <v>471492</v>
      </c>
      <c r="BA42" s="649"/>
      <c r="BB42" s="649"/>
      <c r="BC42" s="649"/>
      <c r="BD42" s="612"/>
      <c r="BE42" s="612"/>
      <c r="BF42" s="650"/>
      <c r="BG42" s="668"/>
      <c r="BH42" s="669"/>
      <c r="BI42" s="669"/>
      <c r="BJ42" s="669"/>
      <c r="BK42" s="669"/>
      <c r="BL42" s="212"/>
      <c r="BM42" s="609" t="s">
        <v>340</v>
      </c>
      <c r="BN42" s="609"/>
      <c r="BO42" s="609"/>
      <c r="BP42" s="609"/>
      <c r="BQ42" s="609"/>
      <c r="BR42" s="609"/>
      <c r="BS42" s="609"/>
      <c r="BT42" s="609"/>
      <c r="BU42" s="610"/>
      <c r="BV42" s="611">
        <v>436</v>
      </c>
      <c r="BW42" s="649"/>
      <c r="BX42" s="649"/>
      <c r="BY42" s="649"/>
      <c r="BZ42" s="649"/>
      <c r="CA42" s="649"/>
      <c r="CB42" s="651"/>
      <c r="CD42" s="624" t="s">
        <v>341</v>
      </c>
      <c r="CE42" s="625"/>
      <c r="CF42" s="625"/>
      <c r="CG42" s="625"/>
      <c r="CH42" s="625"/>
      <c r="CI42" s="625"/>
      <c r="CJ42" s="625"/>
      <c r="CK42" s="625"/>
      <c r="CL42" s="625"/>
      <c r="CM42" s="625"/>
      <c r="CN42" s="625"/>
      <c r="CO42" s="625"/>
      <c r="CP42" s="625"/>
      <c r="CQ42" s="626"/>
      <c r="CR42" s="627">
        <v>2444422</v>
      </c>
      <c r="CS42" s="636"/>
      <c r="CT42" s="636"/>
      <c r="CU42" s="636"/>
      <c r="CV42" s="636"/>
      <c r="CW42" s="636"/>
      <c r="CX42" s="636"/>
      <c r="CY42" s="637"/>
      <c r="CZ42" s="630">
        <v>22.1</v>
      </c>
      <c r="DA42" s="638"/>
      <c r="DB42" s="638"/>
      <c r="DC42" s="639"/>
      <c r="DD42" s="633">
        <v>437152</v>
      </c>
      <c r="DE42" s="636"/>
      <c r="DF42" s="636"/>
      <c r="DG42" s="636"/>
      <c r="DH42" s="636"/>
      <c r="DI42" s="636"/>
      <c r="DJ42" s="636"/>
      <c r="DK42" s="637"/>
      <c r="DL42" s="605"/>
      <c r="DM42" s="606"/>
      <c r="DN42" s="606"/>
      <c r="DO42" s="606"/>
      <c r="DP42" s="606"/>
      <c r="DQ42" s="606"/>
      <c r="DR42" s="606"/>
      <c r="DS42" s="606"/>
      <c r="DT42" s="606"/>
      <c r="DU42" s="606"/>
      <c r="DV42" s="607"/>
      <c r="DW42" s="602"/>
      <c r="DX42" s="603"/>
      <c r="DY42" s="603"/>
      <c r="DZ42" s="603"/>
      <c r="EA42" s="603"/>
      <c r="EB42" s="603"/>
      <c r="EC42" s="604"/>
    </row>
    <row r="43" spans="2:133" ht="11.25" customHeight="1" x14ac:dyDescent="0.15">
      <c r="B43" s="202" t="s">
        <v>342</v>
      </c>
      <c r="CD43" s="624" t="s">
        <v>343</v>
      </c>
      <c r="CE43" s="625"/>
      <c r="CF43" s="625"/>
      <c r="CG43" s="625"/>
      <c r="CH43" s="625"/>
      <c r="CI43" s="625"/>
      <c r="CJ43" s="625"/>
      <c r="CK43" s="625"/>
      <c r="CL43" s="625"/>
      <c r="CM43" s="625"/>
      <c r="CN43" s="625"/>
      <c r="CO43" s="625"/>
      <c r="CP43" s="625"/>
      <c r="CQ43" s="626"/>
      <c r="CR43" s="627">
        <v>34278</v>
      </c>
      <c r="CS43" s="636"/>
      <c r="CT43" s="636"/>
      <c r="CU43" s="636"/>
      <c r="CV43" s="636"/>
      <c r="CW43" s="636"/>
      <c r="CX43" s="636"/>
      <c r="CY43" s="637"/>
      <c r="CZ43" s="630">
        <v>0.3</v>
      </c>
      <c r="DA43" s="638"/>
      <c r="DB43" s="638"/>
      <c r="DC43" s="639"/>
      <c r="DD43" s="633">
        <v>33212</v>
      </c>
      <c r="DE43" s="636"/>
      <c r="DF43" s="636"/>
      <c r="DG43" s="636"/>
      <c r="DH43" s="636"/>
      <c r="DI43" s="636"/>
      <c r="DJ43" s="636"/>
      <c r="DK43" s="637"/>
      <c r="DL43" s="605"/>
      <c r="DM43" s="606"/>
      <c r="DN43" s="606"/>
      <c r="DO43" s="606"/>
      <c r="DP43" s="606"/>
      <c r="DQ43" s="606"/>
      <c r="DR43" s="606"/>
      <c r="DS43" s="606"/>
      <c r="DT43" s="606"/>
      <c r="DU43" s="606"/>
      <c r="DV43" s="607"/>
      <c r="DW43" s="602"/>
      <c r="DX43" s="603"/>
      <c r="DY43" s="603"/>
      <c r="DZ43" s="603"/>
      <c r="EA43" s="603"/>
      <c r="EB43" s="603"/>
      <c r="EC43" s="604"/>
    </row>
    <row r="44" spans="2:133" ht="11.25" customHeight="1" x14ac:dyDescent="0.15">
      <c r="B44" s="634" t="s">
        <v>344</v>
      </c>
      <c r="C44" s="634"/>
      <c r="D44" s="634"/>
      <c r="E44" s="634"/>
      <c r="F44" s="634"/>
      <c r="G44" s="634"/>
      <c r="H44" s="634"/>
      <c r="I44" s="634"/>
      <c r="J44" s="634"/>
      <c r="K44" s="634"/>
      <c r="L44" s="634"/>
      <c r="M44" s="634"/>
      <c r="N44" s="634"/>
      <c r="O44" s="634"/>
      <c r="P44" s="634"/>
      <c r="Q44" s="634"/>
      <c r="R44" s="634"/>
      <c r="S44" s="634"/>
      <c r="T44" s="634"/>
      <c r="U44" s="634"/>
      <c r="V44" s="634"/>
      <c r="W44" s="634"/>
      <c r="X44" s="634"/>
      <c r="Y44" s="634"/>
      <c r="Z44" s="634"/>
      <c r="AA44" s="634"/>
      <c r="AB44" s="634"/>
      <c r="AC44" s="634"/>
      <c r="AD44" s="634"/>
      <c r="AE44" s="634"/>
      <c r="AF44" s="634"/>
      <c r="AG44" s="634"/>
      <c r="AH44" s="634"/>
      <c r="AI44" s="634"/>
      <c r="AJ44" s="634"/>
      <c r="AK44" s="634"/>
      <c r="AL44" s="634"/>
      <c r="AM44" s="634"/>
      <c r="AN44" s="634"/>
      <c r="AO44" s="634"/>
      <c r="AP44" s="634"/>
      <c r="AQ44" s="634"/>
      <c r="AR44" s="634"/>
      <c r="AS44" s="634"/>
      <c r="AT44" s="634"/>
      <c r="AU44" s="634"/>
      <c r="AV44" s="634"/>
      <c r="AW44" s="634"/>
      <c r="AX44" s="634"/>
      <c r="AY44" s="634"/>
      <c r="AZ44" s="634"/>
      <c r="BA44" s="634"/>
      <c r="BB44" s="634"/>
      <c r="BC44" s="634"/>
      <c r="BD44" s="634"/>
      <c r="BE44" s="634"/>
      <c r="BF44" s="634"/>
      <c r="BG44" s="634"/>
      <c r="BH44" s="634"/>
      <c r="BI44" s="634"/>
      <c r="BJ44" s="634"/>
      <c r="BK44" s="634"/>
      <c r="BL44" s="634"/>
      <c r="BM44" s="634"/>
      <c r="BN44" s="634"/>
      <c r="BO44" s="634"/>
      <c r="BP44" s="634"/>
      <c r="BQ44" s="634"/>
      <c r="BR44" s="634"/>
      <c r="BS44" s="634"/>
      <c r="BT44" s="634"/>
      <c r="BU44" s="634"/>
      <c r="BV44" s="634"/>
      <c r="BW44" s="634"/>
      <c r="BX44" s="634"/>
      <c r="BY44" s="634"/>
      <c r="BZ44" s="634"/>
      <c r="CA44" s="634"/>
      <c r="CB44" s="634"/>
      <c r="CC44" s="635"/>
      <c r="CD44" s="640" t="s">
        <v>292</v>
      </c>
      <c r="CE44" s="641"/>
      <c r="CF44" s="624" t="s">
        <v>345</v>
      </c>
      <c r="CG44" s="625"/>
      <c r="CH44" s="625"/>
      <c r="CI44" s="625"/>
      <c r="CJ44" s="625"/>
      <c r="CK44" s="625"/>
      <c r="CL44" s="625"/>
      <c r="CM44" s="625"/>
      <c r="CN44" s="625"/>
      <c r="CO44" s="625"/>
      <c r="CP44" s="625"/>
      <c r="CQ44" s="626"/>
      <c r="CR44" s="627">
        <v>1866152</v>
      </c>
      <c r="CS44" s="628"/>
      <c r="CT44" s="628"/>
      <c r="CU44" s="628"/>
      <c r="CV44" s="628"/>
      <c r="CW44" s="628"/>
      <c r="CX44" s="628"/>
      <c r="CY44" s="629"/>
      <c r="CZ44" s="630">
        <v>16.899999999999999</v>
      </c>
      <c r="DA44" s="631"/>
      <c r="DB44" s="631"/>
      <c r="DC44" s="632"/>
      <c r="DD44" s="633">
        <v>314384</v>
      </c>
      <c r="DE44" s="628"/>
      <c r="DF44" s="628"/>
      <c r="DG44" s="628"/>
      <c r="DH44" s="628"/>
      <c r="DI44" s="628"/>
      <c r="DJ44" s="628"/>
      <c r="DK44" s="629"/>
      <c r="DL44" s="605"/>
      <c r="DM44" s="606"/>
      <c r="DN44" s="606"/>
      <c r="DO44" s="606"/>
      <c r="DP44" s="606"/>
      <c r="DQ44" s="606"/>
      <c r="DR44" s="606"/>
      <c r="DS44" s="606"/>
      <c r="DT44" s="606"/>
      <c r="DU44" s="606"/>
      <c r="DV44" s="607"/>
      <c r="DW44" s="602"/>
      <c r="DX44" s="603"/>
      <c r="DY44" s="603"/>
      <c r="DZ44" s="603"/>
      <c r="EA44" s="603"/>
      <c r="EB44" s="603"/>
      <c r="EC44" s="604"/>
    </row>
    <row r="45" spans="2:133" ht="11.25" customHeight="1" x14ac:dyDescent="0.15">
      <c r="B45" s="634" t="s">
        <v>346</v>
      </c>
      <c r="C45" s="634"/>
      <c r="D45" s="634"/>
      <c r="E45" s="634"/>
      <c r="F45" s="634"/>
      <c r="G45" s="634"/>
      <c r="H45" s="634"/>
      <c r="I45" s="634"/>
      <c r="J45" s="634"/>
      <c r="K45" s="634"/>
      <c r="L45" s="634"/>
      <c r="M45" s="634"/>
      <c r="N45" s="634"/>
      <c r="O45" s="634"/>
      <c r="P45" s="634"/>
      <c r="Q45" s="634"/>
      <c r="R45" s="634"/>
      <c r="S45" s="634"/>
      <c r="T45" s="634"/>
      <c r="U45" s="634"/>
      <c r="V45" s="634"/>
      <c r="W45" s="634"/>
      <c r="X45" s="634"/>
      <c r="Y45" s="634"/>
      <c r="Z45" s="634"/>
      <c r="AA45" s="634"/>
      <c r="AB45" s="634"/>
      <c r="AC45" s="634"/>
      <c r="AD45" s="634"/>
      <c r="AE45" s="634"/>
      <c r="AF45" s="634"/>
      <c r="AG45" s="634"/>
      <c r="AH45" s="634"/>
      <c r="AI45" s="634"/>
      <c r="AJ45" s="634"/>
      <c r="AK45" s="634"/>
      <c r="AL45" s="634"/>
      <c r="AM45" s="634"/>
      <c r="AN45" s="634"/>
      <c r="AO45" s="634"/>
      <c r="AP45" s="634"/>
      <c r="AQ45" s="634"/>
      <c r="AR45" s="634"/>
      <c r="AS45" s="634"/>
      <c r="AT45" s="634"/>
      <c r="AU45" s="634"/>
      <c r="AV45" s="634"/>
      <c r="AW45" s="634"/>
      <c r="AX45" s="634"/>
      <c r="AY45" s="634"/>
      <c r="AZ45" s="634"/>
      <c r="BA45" s="634"/>
      <c r="BB45" s="634"/>
      <c r="BC45" s="634"/>
      <c r="BD45" s="634"/>
      <c r="BE45" s="634"/>
      <c r="BF45" s="634"/>
      <c r="BG45" s="634"/>
      <c r="BH45" s="634"/>
      <c r="BI45" s="634"/>
      <c r="BJ45" s="634"/>
      <c r="BK45" s="634"/>
      <c r="BL45" s="634"/>
      <c r="BM45" s="634"/>
      <c r="BN45" s="634"/>
      <c r="BO45" s="634"/>
      <c r="BP45" s="634"/>
      <c r="BQ45" s="634"/>
      <c r="BR45" s="634"/>
      <c r="BS45" s="634"/>
      <c r="BT45" s="634"/>
      <c r="BU45" s="634"/>
      <c r="BV45" s="634"/>
      <c r="BW45" s="634"/>
      <c r="BX45" s="634"/>
      <c r="BY45" s="634"/>
      <c r="BZ45" s="634"/>
      <c r="CA45" s="634"/>
      <c r="CB45" s="634"/>
      <c r="CC45" s="635"/>
      <c r="CD45" s="642"/>
      <c r="CE45" s="643"/>
      <c r="CF45" s="624" t="s">
        <v>347</v>
      </c>
      <c r="CG45" s="625"/>
      <c r="CH45" s="625"/>
      <c r="CI45" s="625"/>
      <c r="CJ45" s="625"/>
      <c r="CK45" s="625"/>
      <c r="CL45" s="625"/>
      <c r="CM45" s="625"/>
      <c r="CN45" s="625"/>
      <c r="CO45" s="625"/>
      <c r="CP45" s="625"/>
      <c r="CQ45" s="626"/>
      <c r="CR45" s="627">
        <v>1295322</v>
      </c>
      <c r="CS45" s="636"/>
      <c r="CT45" s="636"/>
      <c r="CU45" s="636"/>
      <c r="CV45" s="636"/>
      <c r="CW45" s="636"/>
      <c r="CX45" s="636"/>
      <c r="CY45" s="637"/>
      <c r="CZ45" s="630">
        <v>11.7</v>
      </c>
      <c r="DA45" s="638"/>
      <c r="DB45" s="638"/>
      <c r="DC45" s="639"/>
      <c r="DD45" s="633">
        <v>168768</v>
      </c>
      <c r="DE45" s="636"/>
      <c r="DF45" s="636"/>
      <c r="DG45" s="636"/>
      <c r="DH45" s="636"/>
      <c r="DI45" s="636"/>
      <c r="DJ45" s="636"/>
      <c r="DK45" s="637"/>
      <c r="DL45" s="605"/>
      <c r="DM45" s="606"/>
      <c r="DN45" s="606"/>
      <c r="DO45" s="606"/>
      <c r="DP45" s="606"/>
      <c r="DQ45" s="606"/>
      <c r="DR45" s="606"/>
      <c r="DS45" s="606"/>
      <c r="DT45" s="606"/>
      <c r="DU45" s="606"/>
      <c r="DV45" s="607"/>
      <c r="DW45" s="602"/>
      <c r="DX45" s="603"/>
      <c r="DY45" s="603"/>
      <c r="DZ45" s="603"/>
      <c r="EA45" s="603"/>
      <c r="EB45" s="603"/>
      <c r="EC45" s="604"/>
    </row>
    <row r="46" spans="2:133" ht="11.25" customHeight="1" x14ac:dyDescent="0.15">
      <c r="B46" s="213"/>
      <c r="CD46" s="642"/>
      <c r="CE46" s="643"/>
      <c r="CF46" s="624" t="s">
        <v>348</v>
      </c>
      <c r="CG46" s="625"/>
      <c r="CH46" s="625"/>
      <c r="CI46" s="625"/>
      <c r="CJ46" s="625"/>
      <c r="CK46" s="625"/>
      <c r="CL46" s="625"/>
      <c r="CM46" s="625"/>
      <c r="CN46" s="625"/>
      <c r="CO46" s="625"/>
      <c r="CP46" s="625"/>
      <c r="CQ46" s="626"/>
      <c r="CR46" s="627">
        <v>529826</v>
      </c>
      <c r="CS46" s="628"/>
      <c r="CT46" s="628"/>
      <c r="CU46" s="628"/>
      <c r="CV46" s="628"/>
      <c r="CW46" s="628"/>
      <c r="CX46" s="628"/>
      <c r="CY46" s="629"/>
      <c r="CZ46" s="630">
        <v>4.8</v>
      </c>
      <c r="DA46" s="631"/>
      <c r="DB46" s="631"/>
      <c r="DC46" s="632"/>
      <c r="DD46" s="633">
        <v>128912</v>
      </c>
      <c r="DE46" s="628"/>
      <c r="DF46" s="628"/>
      <c r="DG46" s="628"/>
      <c r="DH46" s="628"/>
      <c r="DI46" s="628"/>
      <c r="DJ46" s="628"/>
      <c r="DK46" s="629"/>
      <c r="DL46" s="605"/>
      <c r="DM46" s="606"/>
      <c r="DN46" s="606"/>
      <c r="DO46" s="606"/>
      <c r="DP46" s="606"/>
      <c r="DQ46" s="606"/>
      <c r="DR46" s="606"/>
      <c r="DS46" s="606"/>
      <c r="DT46" s="606"/>
      <c r="DU46" s="606"/>
      <c r="DV46" s="607"/>
      <c r="DW46" s="602"/>
      <c r="DX46" s="603"/>
      <c r="DY46" s="603"/>
      <c r="DZ46" s="603"/>
      <c r="EA46" s="603"/>
      <c r="EB46" s="603"/>
      <c r="EC46" s="604"/>
    </row>
    <row r="47" spans="2:133" ht="11.25" customHeight="1" x14ac:dyDescent="0.15">
      <c r="B47" s="213"/>
      <c r="CD47" s="642"/>
      <c r="CE47" s="643"/>
      <c r="CF47" s="624" t="s">
        <v>349</v>
      </c>
      <c r="CG47" s="625"/>
      <c r="CH47" s="625"/>
      <c r="CI47" s="625"/>
      <c r="CJ47" s="625"/>
      <c r="CK47" s="625"/>
      <c r="CL47" s="625"/>
      <c r="CM47" s="625"/>
      <c r="CN47" s="625"/>
      <c r="CO47" s="625"/>
      <c r="CP47" s="625"/>
      <c r="CQ47" s="626"/>
      <c r="CR47" s="627">
        <v>578270</v>
      </c>
      <c r="CS47" s="636"/>
      <c r="CT47" s="636"/>
      <c r="CU47" s="636"/>
      <c r="CV47" s="636"/>
      <c r="CW47" s="636"/>
      <c r="CX47" s="636"/>
      <c r="CY47" s="637"/>
      <c r="CZ47" s="630">
        <v>5.2</v>
      </c>
      <c r="DA47" s="638"/>
      <c r="DB47" s="638"/>
      <c r="DC47" s="639"/>
      <c r="DD47" s="633">
        <v>122768</v>
      </c>
      <c r="DE47" s="636"/>
      <c r="DF47" s="636"/>
      <c r="DG47" s="636"/>
      <c r="DH47" s="636"/>
      <c r="DI47" s="636"/>
      <c r="DJ47" s="636"/>
      <c r="DK47" s="637"/>
      <c r="DL47" s="605"/>
      <c r="DM47" s="606"/>
      <c r="DN47" s="606"/>
      <c r="DO47" s="606"/>
      <c r="DP47" s="606"/>
      <c r="DQ47" s="606"/>
      <c r="DR47" s="606"/>
      <c r="DS47" s="606"/>
      <c r="DT47" s="606"/>
      <c r="DU47" s="606"/>
      <c r="DV47" s="607"/>
      <c r="DW47" s="602"/>
      <c r="DX47" s="603"/>
      <c r="DY47" s="603"/>
      <c r="DZ47" s="603"/>
      <c r="EA47" s="603"/>
      <c r="EB47" s="603"/>
      <c r="EC47" s="604"/>
    </row>
    <row r="48" spans="2:133" x14ac:dyDescent="0.15">
      <c r="B48" s="213"/>
      <c r="CD48" s="644"/>
      <c r="CE48" s="645"/>
      <c r="CF48" s="624" t="s">
        <v>350</v>
      </c>
      <c r="CG48" s="625"/>
      <c r="CH48" s="625"/>
      <c r="CI48" s="625"/>
      <c r="CJ48" s="625"/>
      <c r="CK48" s="625"/>
      <c r="CL48" s="625"/>
      <c r="CM48" s="625"/>
      <c r="CN48" s="625"/>
      <c r="CO48" s="625"/>
      <c r="CP48" s="625"/>
      <c r="CQ48" s="626"/>
      <c r="CR48" s="627" t="s">
        <v>122</v>
      </c>
      <c r="CS48" s="628"/>
      <c r="CT48" s="628"/>
      <c r="CU48" s="628"/>
      <c r="CV48" s="628"/>
      <c r="CW48" s="628"/>
      <c r="CX48" s="628"/>
      <c r="CY48" s="629"/>
      <c r="CZ48" s="630" t="s">
        <v>122</v>
      </c>
      <c r="DA48" s="631"/>
      <c r="DB48" s="631"/>
      <c r="DC48" s="632"/>
      <c r="DD48" s="633" t="s">
        <v>122</v>
      </c>
      <c r="DE48" s="628"/>
      <c r="DF48" s="628"/>
      <c r="DG48" s="628"/>
      <c r="DH48" s="628"/>
      <c r="DI48" s="628"/>
      <c r="DJ48" s="628"/>
      <c r="DK48" s="629"/>
      <c r="DL48" s="605"/>
      <c r="DM48" s="606"/>
      <c r="DN48" s="606"/>
      <c r="DO48" s="606"/>
      <c r="DP48" s="606"/>
      <c r="DQ48" s="606"/>
      <c r="DR48" s="606"/>
      <c r="DS48" s="606"/>
      <c r="DT48" s="606"/>
      <c r="DU48" s="606"/>
      <c r="DV48" s="607"/>
      <c r="DW48" s="602"/>
      <c r="DX48" s="603"/>
      <c r="DY48" s="603"/>
      <c r="DZ48" s="603"/>
      <c r="EA48" s="603"/>
      <c r="EB48" s="603"/>
      <c r="EC48" s="604"/>
    </row>
    <row r="49" spans="2:133" ht="11.25" customHeight="1" x14ac:dyDescent="0.15">
      <c r="B49" s="213"/>
      <c r="CD49" s="608" t="s">
        <v>351</v>
      </c>
      <c r="CE49" s="609"/>
      <c r="CF49" s="609"/>
      <c r="CG49" s="609"/>
      <c r="CH49" s="609"/>
      <c r="CI49" s="609"/>
      <c r="CJ49" s="609"/>
      <c r="CK49" s="609"/>
      <c r="CL49" s="609"/>
      <c r="CM49" s="609"/>
      <c r="CN49" s="609"/>
      <c r="CO49" s="609"/>
      <c r="CP49" s="609"/>
      <c r="CQ49" s="610"/>
      <c r="CR49" s="611">
        <v>11071186</v>
      </c>
      <c r="CS49" s="612"/>
      <c r="CT49" s="612"/>
      <c r="CU49" s="612"/>
      <c r="CV49" s="612"/>
      <c r="CW49" s="612"/>
      <c r="CX49" s="612"/>
      <c r="CY49" s="613"/>
      <c r="CZ49" s="614">
        <v>100</v>
      </c>
      <c r="DA49" s="615"/>
      <c r="DB49" s="615"/>
      <c r="DC49" s="616"/>
      <c r="DD49" s="617">
        <v>7172912</v>
      </c>
      <c r="DE49" s="612"/>
      <c r="DF49" s="612"/>
      <c r="DG49" s="612"/>
      <c r="DH49" s="612"/>
      <c r="DI49" s="612"/>
      <c r="DJ49" s="612"/>
      <c r="DK49" s="613"/>
      <c r="DL49" s="618"/>
      <c r="DM49" s="619"/>
      <c r="DN49" s="619"/>
      <c r="DO49" s="619"/>
      <c r="DP49" s="619"/>
      <c r="DQ49" s="619"/>
      <c r="DR49" s="619"/>
      <c r="DS49" s="619"/>
      <c r="DT49" s="619"/>
      <c r="DU49" s="619"/>
      <c r="DV49" s="620"/>
      <c r="DW49" s="621"/>
      <c r="DX49" s="622"/>
      <c r="DY49" s="622"/>
      <c r="DZ49" s="622"/>
      <c r="EA49" s="622"/>
      <c r="EB49" s="622"/>
      <c r="EC49" s="623"/>
    </row>
  </sheetData>
  <sheetProtection algorithmName="SHA-512" hashValue="o4LLx/etfgiQSWGypVONs1Q6Q2EyPCux622DEA16lN4bDbxoTfAive1pZPncPCtv3oJIzCHf37wQ3NF0qgtxrQ==" saltValue="cIT0syk0vtREsKcjWSL8m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13" zoomScale="70" zoomScaleNormal="25" zoomScaleSheetLayoutView="70" workbookViewId="0">
      <selection activeCell="AK33" sqref="AK33:AO33"/>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106" t="s">
        <v>352</v>
      </c>
      <c r="B2" s="1106"/>
      <c r="C2" s="1106"/>
      <c r="D2" s="1106"/>
      <c r="E2" s="1106"/>
      <c r="F2" s="1106"/>
      <c r="G2" s="1106"/>
      <c r="H2" s="1106"/>
      <c r="I2" s="1106"/>
      <c r="J2" s="1106"/>
      <c r="K2" s="1106"/>
      <c r="L2" s="1106"/>
      <c r="M2" s="1106"/>
      <c r="N2" s="1106"/>
      <c r="O2" s="1106"/>
      <c r="P2" s="1106"/>
      <c r="Q2" s="1106"/>
      <c r="R2" s="1106"/>
      <c r="S2" s="1106"/>
      <c r="T2" s="1106"/>
      <c r="U2" s="1106"/>
      <c r="V2" s="1106"/>
      <c r="W2" s="1106"/>
      <c r="X2" s="1106"/>
      <c r="Y2" s="1106"/>
      <c r="Z2" s="1106"/>
      <c r="AA2" s="1106"/>
      <c r="AB2" s="1106"/>
      <c r="AC2" s="1106"/>
      <c r="AD2" s="1106"/>
      <c r="AE2" s="1106"/>
      <c r="AF2" s="1106"/>
      <c r="AG2" s="1106"/>
      <c r="AH2" s="1106"/>
      <c r="AI2" s="1106"/>
      <c r="AJ2" s="1106"/>
      <c r="AK2" s="1106"/>
      <c r="AL2" s="1106"/>
      <c r="AM2" s="1106"/>
      <c r="AN2" s="1106"/>
      <c r="AO2" s="1106"/>
      <c r="AP2" s="1106"/>
      <c r="AQ2" s="1106"/>
      <c r="AR2" s="1106"/>
      <c r="AS2" s="1106"/>
      <c r="AT2" s="1106"/>
      <c r="AU2" s="1106"/>
      <c r="AV2" s="1106"/>
      <c r="AW2" s="1106"/>
      <c r="AX2" s="1106"/>
      <c r="AY2" s="1106"/>
      <c r="AZ2" s="1106"/>
      <c r="BA2" s="1106"/>
      <c r="BB2" s="1106"/>
      <c r="BC2" s="1106"/>
      <c r="BD2" s="1106"/>
      <c r="BE2" s="1106"/>
      <c r="BF2" s="1106"/>
      <c r="BG2" s="1106"/>
      <c r="BH2" s="1106"/>
      <c r="BI2" s="1106"/>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107" t="s">
        <v>353</v>
      </c>
      <c r="DK2" s="1108"/>
      <c r="DL2" s="1108"/>
      <c r="DM2" s="1108"/>
      <c r="DN2" s="1108"/>
      <c r="DO2" s="1109"/>
      <c r="DP2" s="216"/>
      <c r="DQ2" s="1107" t="s">
        <v>354</v>
      </c>
      <c r="DR2" s="1108"/>
      <c r="DS2" s="1108"/>
      <c r="DT2" s="1108"/>
      <c r="DU2" s="1108"/>
      <c r="DV2" s="1108"/>
      <c r="DW2" s="1108"/>
      <c r="DX2" s="1108"/>
      <c r="DY2" s="1108"/>
      <c r="DZ2" s="1109"/>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110"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100" t="s">
        <v>371</v>
      </c>
      <c r="DH5" s="1101"/>
      <c r="DI5" s="1101"/>
      <c r="DJ5" s="1101"/>
      <c r="DK5" s="1102"/>
      <c r="DL5" s="1100" t="s">
        <v>372</v>
      </c>
      <c r="DM5" s="1101"/>
      <c r="DN5" s="1101"/>
      <c r="DO5" s="1101"/>
      <c r="DP5" s="1102"/>
      <c r="DQ5" s="1001" t="s">
        <v>373</v>
      </c>
      <c r="DR5" s="1002"/>
      <c r="DS5" s="1002"/>
      <c r="DT5" s="1002"/>
      <c r="DU5" s="1003"/>
      <c r="DV5" s="1001" t="s">
        <v>364</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111"/>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103"/>
      <c r="DH6" s="1104"/>
      <c r="DI6" s="1104"/>
      <c r="DJ6" s="1104"/>
      <c r="DK6" s="1105"/>
      <c r="DL6" s="1103"/>
      <c r="DM6" s="1104"/>
      <c r="DN6" s="1104"/>
      <c r="DO6" s="1104"/>
      <c r="DP6" s="1105"/>
      <c r="DQ6" s="1004"/>
      <c r="DR6" s="1005"/>
      <c r="DS6" s="1005"/>
      <c r="DT6" s="1005"/>
      <c r="DU6" s="1006"/>
      <c r="DV6" s="1004"/>
      <c r="DW6" s="1005"/>
      <c r="DX6" s="1005"/>
      <c r="DY6" s="1005"/>
      <c r="DZ6" s="1016"/>
      <c r="EA6" s="222"/>
    </row>
    <row r="7" spans="1:131" s="223" customFormat="1" ht="26.25" customHeight="1" thickTop="1" x14ac:dyDescent="0.15">
      <c r="A7" s="224">
        <v>1</v>
      </c>
      <c r="B7" s="1047" t="s">
        <v>374</v>
      </c>
      <c r="C7" s="1048"/>
      <c r="D7" s="1048"/>
      <c r="E7" s="1048"/>
      <c r="F7" s="1048"/>
      <c r="G7" s="1048"/>
      <c r="H7" s="1048"/>
      <c r="I7" s="1048"/>
      <c r="J7" s="1048"/>
      <c r="K7" s="1048"/>
      <c r="L7" s="1048"/>
      <c r="M7" s="1048"/>
      <c r="N7" s="1048"/>
      <c r="O7" s="1048"/>
      <c r="P7" s="1049"/>
      <c r="Q7" s="1087">
        <v>11756</v>
      </c>
      <c r="R7" s="1088"/>
      <c r="S7" s="1088"/>
      <c r="T7" s="1088"/>
      <c r="U7" s="1088"/>
      <c r="V7" s="1088">
        <v>10967</v>
      </c>
      <c r="W7" s="1088"/>
      <c r="X7" s="1088"/>
      <c r="Y7" s="1088"/>
      <c r="Z7" s="1088"/>
      <c r="AA7" s="1088">
        <v>789</v>
      </c>
      <c r="AB7" s="1088"/>
      <c r="AC7" s="1088"/>
      <c r="AD7" s="1088"/>
      <c r="AE7" s="1089"/>
      <c r="AF7" s="1090">
        <v>525</v>
      </c>
      <c r="AG7" s="1091"/>
      <c r="AH7" s="1091"/>
      <c r="AI7" s="1091"/>
      <c r="AJ7" s="1092"/>
      <c r="AK7" s="1093">
        <v>735</v>
      </c>
      <c r="AL7" s="1094"/>
      <c r="AM7" s="1094"/>
      <c r="AN7" s="1094"/>
      <c r="AO7" s="1094"/>
      <c r="AP7" s="1094">
        <v>7721</v>
      </c>
      <c r="AQ7" s="1094"/>
      <c r="AR7" s="1094"/>
      <c r="AS7" s="1094"/>
      <c r="AT7" s="1094"/>
      <c r="AU7" s="1095"/>
      <c r="AV7" s="1095"/>
      <c r="AW7" s="1095"/>
      <c r="AX7" s="1095"/>
      <c r="AY7" s="1096"/>
      <c r="AZ7" s="220"/>
      <c r="BA7" s="220"/>
      <c r="BB7" s="220"/>
      <c r="BC7" s="220"/>
      <c r="BD7" s="220"/>
      <c r="BE7" s="221"/>
      <c r="BF7" s="221"/>
      <c r="BG7" s="221"/>
      <c r="BH7" s="221"/>
      <c r="BI7" s="221"/>
      <c r="BJ7" s="221"/>
      <c r="BK7" s="221"/>
      <c r="BL7" s="221"/>
      <c r="BM7" s="221"/>
      <c r="BN7" s="221"/>
      <c r="BO7" s="221"/>
      <c r="BP7" s="221"/>
      <c r="BQ7" s="224">
        <v>1</v>
      </c>
      <c r="BR7" s="225"/>
      <c r="BS7" s="1097" t="s">
        <v>556</v>
      </c>
      <c r="BT7" s="1098"/>
      <c r="BU7" s="1098"/>
      <c r="BV7" s="1098"/>
      <c r="BW7" s="1098"/>
      <c r="BX7" s="1098"/>
      <c r="BY7" s="1098"/>
      <c r="BZ7" s="1098"/>
      <c r="CA7" s="1098"/>
      <c r="CB7" s="1098"/>
      <c r="CC7" s="1098"/>
      <c r="CD7" s="1098"/>
      <c r="CE7" s="1098"/>
      <c r="CF7" s="1098"/>
      <c r="CG7" s="1099"/>
      <c r="CH7" s="1084">
        <v>-939</v>
      </c>
      <c r="CI7" s="1085"/>
      <c r="CJ7" s="1085"/>
      <c r="CK7" s="1085"/>
      <c r="CL7" s="1086"/>
      <c r="CM7" s="1084">
        <v>-18</v>
      </c>
      <c r="CN7" s="1085"/>
      <c r="CO7" s="1085"/>
      <c r="CP7" s="1085"/>
      <c r="CQ7" s="1086"/>
      <c r="CR7" s="1084" t="s">
        <v>555</v>
      </c>
      <c r="CS7" s="1085"/>
      <c r="CT7" s="1085"/>
      <c r="CU7" s="1085"/>
      <c r="CV7" s="1086"/>
      <c r="CW7" s="1084" t="s">
        <v>555</v>
      </c>
      <c r="CX7" s="1085"/>
      <c r="CY7" s="1085"/>
      <c r="CZ7" s="1085"/>
      <c r="DA7" s="1086"/>
      <c r="DB7" s="1084" t="s">
        <v>555</v>
      </c>
      <c r="DC7" s="1085"/>
      <c r="DD7" s="1085"/>
      <c r="DE7" s="1085"/>
      <c r="DF7" s="1086"/>
      <c r="DG7" s="1084" t="s">
        <v>555</v>
      </c>
      <c r="DH7" s="1085"/>
      <c r="DI7" s="1085"/>
      <c r="DJ7" s="1085"/>
      <c r="DK7" s="1086"/>
      <c r="DL7" s="1084">
        <v>189</v>
      </c>
      <c r="DM7" s="1085"/>
      <c r="DN7" s="1085"/>
      <c r="DO7" s="1085"/>
      <c r="DP7" s="1086"/>
      <c r="DQ7" s="1084">
        <v>170</v>
      </c>
      <c r="DR7" s="1085"/>
      <c r="DS7" s="1085"/>
      <c r="DT7" s="1085"/>
      <c r="DU7" s="1086"/>
      <c r="DV7" s="1097"/>
      <c r="DW7" s="1098"/>
      <c r="DX7" s="1098"/>
      <c r="DY7" s="1098"/>
      <c r="DZ7" s="1112"/>
      <c r="EA7" s="222"/>
    </row>
    <row r="8" spans="1:131" s="223" customFormat="1" ht="26.25" customHeight="1" x14ac:dyDescent="0.15">
      <c r="A8" s="226">
        <v>2</v>
      </c>
      <c r="B8" s="1030" t="s">
        <v>375</v>
      </c>
      <c r="C8" s="1031"/>
      <c r="D8" s="1031"/>
      <c r="E8" s="1031"/>
      <c r="F8" s="1031"/>
      <c r="G8" s="1031"/>
      <c r="H8" s="1031"/>
      <c r="I8" s="1031"/>
      <c r="J8" s="1031"/>
      <c r="K8" s="1031"/>
      <c r="L8" s="1031"/>
      <c r="M8" s="1031"/>
      <c r="N8" s="1031"/>
      <c r="O8" s="1031"/>
      <c r="P8" s="1032"/>
      <c r="Q8" s="1038">
        <v>213</v>
      </c>
      <c r="R8" s="1039"/>
      <c r="S8" s="1039"/>
      <c r="T8" s="1039"/>
      <c r="U8" s="1039"/>
      <c r="V8" s="1039">
        <v>213</v>
      </c>
      <c r="W8" s="1039"/>
      <c r="X8" s="1039"/>
      <c r="Y8" s="1039"/>
      <c r="Z8" s="1039"/>
      <c r="AA8" s="1039">
        <v>0</v>
      </c>
      <c r="AB8" s="1039"/>
      <c r="AC8" s="1039"/>
      <c r="AD8" s="1039"/>
      <c r="AE8" s="1040"/>
      <c r="AF8" s="1035" t="s">
        <v>122</v>
      </c>
      <c r="AG8" s="1036"/>
      <c r="AH8" s="1036"/>
      <c r="AI8" s="1036"/>
      <c r="AJ8" s="1037"/>
      <c r="AK8" s="1080">
        <v>91</v>
      </c>
      <c r="AL8" s="1081"/>
      <c r="AM8" s="1081"/>
      <c r="AN8" s="1081"/>
      <c r="AO8" s="1081"/>
      <c r="AP8" s="1081">
        <v>16</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557</v>
      </c>
      <c r="BT8" s="993"/>
      <c r="BU8" s="993"/>
      <c r="BV8" s="993"/>
      <c r="BW8" s="993"/>
      <c r="BX8" s="993"/>
      <c r="BY8" s="993"/>
      <c r="BZ8" s="993"/>
      <c r="CA8" s="993"/>
      <c r="CB8" s="993"/>
      <c r="CC8" s="993"/>
      <c r="CD8" s="993"/>
      <c r="CE8" s="993"/>
      <c r="CF8" s="993"/>
      <c r="CG8" s="1014"/>
      <c r="CH8" s="989">
        <v>-41</v>
      </c>
      <c r="CI8" s="990"/>
      <c r="CJ8" s="990"/>
      <c r="CK8" s="990"/>
      <c r="CL8" s="991"/>
      <c r="CM8" s="989">
        <v>-45</v>
      </c>
      <c r="CN8" s="990"/>
      <c r="CO8" s="990"/>
      <c r="CP8" s="990"/>
      <c r="CQ8" s="991"/>
      <c r="CR8" s="989" t="s">
        <v>555</v>
      </c>
      <c r="CS8" s="990"/>
      <c r="CT8" s="990"/>
      <c r="CU8" s="990"/>
      <c r="CV8" s="991"/>
      <c r="CW8" s="989" t="s">
        <v>555</v>
      </c>
      <c r="CX8" s="990"/>
      <c r="CY8" s="990"/>
      <c r="CZ8" s="990"/>
      <c r="DA8" s="991"/>
      <c r="DB8" s="989" t="s">
        <v>555</v>
      </c>
      <c r="DC8" s="990"/>
      <c r="DD8" s="990"/>
      <c r="DE8" s="990"/>
      <c r="DF8" s="991"/>
      <c r="DG8" s="989" t="s">
        <v>555</v>
      </c>
      <c r="DH8" s="990"/>
      <c r="DI8" s="990"/>
      <c r="DJ8" s="990"/>
      <c r="DK8" s="991"/>
      <c r="DL8" s="989">
        <v>37</v>
      </c>
      <c r="DM8" s="990"/>
      <c r="DN8" s="990"/>
      <c r="DO8" s="990"/>
      <c r="DP8" s="991"/>
      <c r="DQ8" s="989">
        <v>33</v>
      </c>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377</v>
      </c>
      <c r="B23" s="937" t="s">
        <v>378</v>
      </c>
      <c r="C23" s="938"/>
      <c r="D23" s="938"/>
      <c r="E23" s="938"/>
      <c r="F23" s="938"/>
      <c r="G23" s="938"/>
      <c r="H23" s="938"/>
      <c r="I23" s="938"/>
      <c r="J23" s="938"/>
      <c r="K23" s="938"/>
      <c r="L23" s="938"/>
      <c r="M23" s="938"/>
      <c r="N23" s="938"/>
      <c r="O23" s="938"/>
      <c r="P23" s="948"/>
      <c r="Q23" s="1067">
        <f>Q7+U8</f>
        <v>11756</v>
      </c>
      <c r="R23" s="1061"/>
      <c r="S23" s="1061"/>
      <c r="T23" s="1061"/>
      <c r="U23" s="1061"/>
      <c r="V23" s="1061">
        <f>V7+V8</f>
        <v>11180</v>
      </c>
      <c r="W23" s="1061"/>
      <c r="X23" s="1061"/>
      <c r="Y23" s="1061"/>
      <c r="Z23" s="1061"/>
      <c r="AA23" s="1061">
        <f>AA7+AA8</f>
        <v>789</v>
      </c>
      <c r="AB23" s="1061"/>
      <c r="AC23" s="1061"/>
      <c r="AD23" s="1061"/>
      <c r="AE23" s="1068"/>
      <c r="AF23" s="1069">
        <v>525</v>
      </c>
      <c r="AG23" s="1061"/>
      <c r="AH23" s="1061"/>
      <c r="AI23" s="1061"/>
      <c r="AJ23" s="1070"/>
      <c r="AK23" s="1071"/>
      <c r="AL23" s="1072"/>
      <c r="AM23" s="1072"/>
      <c r="AN23" s="1072"/>
      <c r="AO23" s="1072"/>
      <c r="AP23" s="1061">
        <f>AP7+AP8</f>
        <v>7737</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389</v>
      </c>
      <c r="C28" s="1048"/>
      <c r="D28" s="1048"/>
      <c r="E28" s="1048"/>
      <c r="F28" s="1048"/>
      <c r="G28" s="1048"/>
      <c r="H28" s="1048"/>
      <c r="I28" s="1048"/>
      <c r="J28" s="1048"/>
      <c r="K28" s="1048"/>
      <c r="L28" s="1048"/>
      <c r="M28" s="1048"/>
      <c r="N28" s="1048"/>
      <c r="O28" s="1048"/>
      <c r="P28" s="1049"/>
      <c r="Q28" s="1050">
        <v>1321</v>
      </c>
      <c r="R28" s="1051"/>
      <c r="S28" s="1051"/>
      <c r="T28" s="1051"/>
      <c r="U28" s="1051"/>
      <c r="V28" s="1051">
        <v>1301</v>
      </c>
      <c r="W28" s="1051"/>
      <c r="X28" s="1051"/>
      <c r="Y28" s="1051"/>
      <c r="Z28" s="1051"/>
      <c r="AA28" s="1051">
        <v>20</v>
      </c>
      <c r="AB28" s="1051"/>
      <c r="AC28" s="1051"/>
      <c r="AD28" s="1051"/>
      <c r="AE28" s="1052"/>
      <c r="AF28" s="1053">
        <v>20</v>
      </c>
      <c r="AG28" s="1051"/>
      <c r="AH28" s="1051"/>
      <c r="AI28" s="1051"/>
      <c r="AJ28" s="1054"/>
      <c r="AK28" s="1042">
        <v>143</v>
      </c>
      <c r="AL28" s="1043"/>
      <c r="AM28" s="1043"/>
      <c r="AN28" s="1043"/>
      <c r="AO28" s="1043"/>
      <c r="AP28" s="1043" t="s">
        <v>555</v>
      </c>
      <c r="AQ28" s="1043"/>
      <c r="AR28" s="1043"/>
      <c r="AS28" s="1043"/>
      <c r="AT28" s="1043"/>
      <c r="AU28" s="1043" t="s">
        <v>555</v>
      </c>
      <c r="AV28" s="1043"/>
      <c r="AW28" s="1043"/>
      <c r="AX28" s="1043"/>
      <c r="AY28" s="1043"/>
      <c r="AZ28" s="1044" t="s">
        <v>555</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390</v>
      </c>
      <c r="C29" s="1031"/>
      <c r="D29" s="1031"/>
      <c r="E29" s="1031"/>
      <c r="F29" s="1031"/>
      <c r="G29" s="1031"/>
      <c r="H29" s="1031"/>
      <c r="I29" s="1031"/>
      <c r="J29" s="1031"/>
      <c r="K29" s="1031"/>
      <c r="L29" s="1031"/>
      <c r="M29" s="1031"/>
      <c r="N29" s="1031"/>
      <c r="O29" s="1031"/>
      <c r="P29" s="1032"/>
      <c r="Q29" s="1038">
        <v>38</v>
      </c>
      <c r="R29" s="1039"/>
      <c r="S29" s="1039"/>
      <c r="T29" s="1039"/>
      <c r="U29" s="1039"/>
      <c r="V29" s="1039">
        <v>36</v>
      </c>
      <c r="W29" s="1039"/>
      <c r="X29" s="1039"/>
      <c r="Y29" s="1039"/>
      <c r="Z29" s="1039"/>
      <c r="AA29" s="1039">
        <v>2</v>
      </c>
      <c r="AB29" s="1039"/>
      <c r="AC29" s="1039"/>
      <c r="AD29" s="1039"/>
      <c r="AE29" s="1040"/>
      <c r="AF29" s="1035">
        <v>2</v>
      </c>
      <c r="AG29" s="1036"/>
      <c r="AH29" s="1036"/>
      <c r="AI29" s="1036"/>
      <c r="AJ29" s="1037"/>
      <c r="AK29" s="980">
        <v>16</v>
      </c>
      <c r="AL29" s="971"/>
      <c r="AM29" s="971"/>
      <c r="AN29" s="971"/>
      <c r="AO29" s="971"/>
      <c r="AP29" s="971">
        <v>20</v>
      </c>
      <c r="AQ29" s="971"/>
      <c r="AR29" s="971"/>
      <c r="AS29" s="971"/>
      <c r="AT29" s="971"/>
      <c r="AU29" s="971"/>
      <c r="AV29" s="971"/>
      <c r="AW29" s="971"/>
      <c r="AX29" s="971"/>
      <c r="AY29" s="971"/>
      <c r="AZ29" s="1041" t="s">
        <v>555</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391</v>
      </c>
      <c r="C30" s="1031"/>
      <c r="D30" s="1031"/>
      <c r="E30" s="1031"/>
      <c r="F30" s="1031"/>
      <c r="G30" s="1031"/>
      <c r="H30" s="1031"/>
      <c r="I30" s="1031"/>
      <c r="J30" s="1031"/>
      <c r="K30" s="1031"/>
      <c r="L30" s="1031"/>
      <c r="M30" s="1031"/>
      <c r="N30" s="1031"/>
      <c r="O30" s="1031"/>
      <c r="P30" s="1032"/>
      <c r="Q30" s="1038">
        <v>1380</v>
      </c>
      <c r="R30" s="1039"/>
      <c r="S30" s="1039"/>
      <c r="T30" s="1039"/>
      <c r="U30" s="1039"/>
      <c r="V30" s="1039">
        <v>1287</v>
      </c>
      <c r="W30" s="1039"/>
      <c r="X30" s="1039"/>
      <c r="Y30" s="1039"/>
      <c r="Z30" s="1039"/>
      <c r="AA30" s="1039">
        <v>93</v>
      </c>
      <c r="AB30" s="1039"/>
      <c r="AC30" s="1039"/>
      <c r="AD30" s="1039"/>
      <c r="AE30" s="1040"/>
      <c r="AF30" s="1035">
        <v>93</v>
      </c>
      <c r="AG30" s="1036"/>
      <c r="AH30" s="1036"/>
      <c r="AI30" s="1036"/>
      <c r="AJ30" s="1037"/>
      <c r="AK30" s="980">
        <v>243</v>
      </c>
      <c r="AL30" s="971"/>
      <c r="AM30" s="971"/>
      <c r="AN30" s="971"/>
      <c r="AO30" s="971"/>
      <c r="AP30" s="971" t="s">
        <v>555</v>
      </c>
      <c r="AQ30" s="971"/>
      <c r="AR30" s="971"/>
      <c r="AS30" s="971"/>
      <c r="AT30" s="971"/>
      <c r="AU30" s="971"/>
      <c r="AV30" s="971"/>
      <c r="AW30" s="971"/>
      <c r="AX30" s="971"/>
      <c r="AY30" s="971"/>
      <c r="AZ30" s="1041" t="s">
        <v>555</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392</v>
      </c>
      <c r="C31" s="1031"/>
      <c r="D31" s="1031"/>
      <c r="E31" s="1031"/>
      <c r="F31" s="1031"/>
      <c r="G31" s="1031"/>
      <c r="H31" s="1031"/>
      <c r="I31" s="1031"/>
      <c r="J31" s="1031"/>
      <c r="K31" s="1031"/>
      <c r="L31" s="1031"/>
      <c r="M31" s="1031"/>
      <c r="N31" s="1031"/>
      <c r="O31" s="1031"/>
      <c r="P31" s="1032"/>
      <c r="Q31" s="1038">
        <v>140</v>
      </c>
      <c r="R31" s="1039"/>
      <c r="S31" s="1039"/>
      <c r="T31" s="1039"/>
      <c r="U31" s="1039"/>
      <c r="V31" s="1039">
        <v>139</v>
      </c>
      <c r="W31" s="1039"/>
      <c r="X31" s="1039"/>
      <c r="Y31" s="1039"/>
      <c r="Z31" s="1039"/>
      <c r="AA31" s="1039">
        <v>1</v>
      </c>
      <c r="AB31" s="1039"/>
      <c r="AC31" s="1039"/>
      <c r="AD31" s="1039"/>
      <c r="AE31" s="1040"/>
      <c r="AF31" s="1035">
        <v>1</v>
      </c>
      <c r="AG31" s="1036"/>
      <c r="AH31" s="1036"/>
      <c r="AI31" s="1036"/>
      <c r="AJ31" s="1037"/>
      <c r="AK31" s="980">
        <v>59</v>
      </c>
      <c r="AL31" s="971"/>
      <c r="AM31" s="971"/>
      <c r="AN31" s="971"/>
      <c r="AO31" s="971"/>
      <c r="AP31" s="971" t="s">
        <v>555</v>
      </c>
      <c r="AQ31" s="971"/>
      <c r="AR31" s="971"/>
      <c r="AS31" s="971"/>
      <c r="AT31" s="971"/>
      <c r="AU31" s="971"/>
      <c r="AV31" s="971"/>
      <c r="AW31" s="971"/>
      <c r="AX31" s="971"/>
      <c r="AY31" s="971"/>
      <c r="AZ31" s="1041" t="s">
        <v>555</v>
      </c>
      <c r="BA31" s="1041"/>
      <c r="BB31" s="1041"/>
      <c r="BC31" s="1041"/>
      <c r="BD31" s="1041"/>
      <c r="BE31" s="972"/>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393</v>
      </c>
      <c r="C32" s="1031"/>
      <c r="D32" s="1031"/>
      <c r="E32" s="1031"/>
      <c r="F32" s="1031"/>
      <c r="G32" s="1031"/>
      <c r="H32" s="1031"/>
      <c r="I32" s="1031"/>
      <c r="J32" s="1031"/>
      <c r="K32" s="1031"/>
      <c r="L32" s="1031"/>
      <c r="M32" s="1031"/>
      <c r="N32" s="1031"/>
      <c r="O32" s="1031"/>
      <c r="P32" s="1032"/>
      <c r="Q32" s="1038">
        <v>272</v>
      </c>
      <c r="R32" s="1039"/>
      <c r="S32" s="1039"/>
      <c r="T32" s="1039"/>
      <c r="U32" s="1039"/>
      <c r="V32" s="1039">
        <v>238</v>
      </c>
      <c r="W32" s="1039"/>
      <c r="X32" s="1039"/>
      <c r="Y32" s="1039"/>
      <c r="Z32" s="1039"/>
      <c r="AA32" s="1039">
        <v>34</v>
      </c>
      <c r="AB32" s="1039"/>
      <c r="AC32" s="1039"/>
      <c r="AD32" s="1039"/>
      <c r="AE32" s="1040"/>
      <c r="AF32" s="1035">
        <v>442</v>
      </c>
      <c r="AG32" s="1036"/>
      <c r="AH32" s="1036"/>
      <c r="AI32" s="1036"/>
      <c r="AJ32" s="1037"/>
      <c r="AK32" s="980">
        <v>1</v>
      </c>
      <c r="AL32" s="971"/>
      <c r="AM32" s="971"/>
      <c r="AN32" s="971"/>
      <c r="AO32" s="971"/>
      <c r="AP32" s="971">
        <v>1118</v>
      </c>
      <c r="AQ32" s="971"/>
      <c r="AR32" s="971"/>
      <c r="AS32" s="971"/>
      <c r="AT32" s="971"/>
      <c r="AU32" s="971">
        <v>105</v>
      </c>
      <c r="AV32" s="971"/>
      <c r="AW32" s="971"/>
      <c r="AX32" s="971"/>
      <c r="AY32" s="971"/>
      <c r="AZ32" s="1041" t="s">
        <v>555</v>
      </c>
      <c r="BA32" s="1041"/>
      <c r="BB32" s="1041"/>
      <c r="BC32" s="1041"/>
      <c r="BD32" s="1041"/>
      <c r="BE32" s="972" t="s">
        <v>394</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t="s">
        <v>395</v>
      </c>
      <c r="C33" s="1031"/>
      <c r="D33" s="1031"/>
      <c r="E33" s="1031"/>
      <c r="F33" s="1031"/>
      <c r="G33" s="1031"/>
      <c r="H33" s="1031"/>
      <c r="I33" s="1031"/>
      <c r="J33" s="1031"/>
      <c r="K33" s="1031"/>
      <c r="L33" s="1031"/>
      <c r="M33" s="1031"/>
      <c r="N33" s="1031"/>
      <c r="O33" s="1031"/>
      <c r="P33" s="1032"/>
      <c r="Q33" s="1038">
        <v>168</v>
      </c>
      <c r="R33" s="1039"/>
      <c r="S33" s="1039"/>
      <c r="T33" s="1039"/>
      <c r="U33" s="1039"/>
      <c r="V33" s="1039">
        <v>131</v>
      </c>
      <c r="W33" s="1039"/>
      <c r="X33" s="1039"/>
      <c r="Y33" s="1039"/>
      <c r="Z33" s="1039"/>
      <c r="AA33" s="1039">
        <v>37</v>
      </c>
      <c r="AB33" s="1039"/>
      <c r="AC33" s="1039"/>
      <c r="AD33" s="1039"/>
      <c r="AE33" s="1040"/>
      <c r="AF33" s="1035">
        <v>88</v>
      </c>
      <c r="AG33" s="1036"/>
      <c r="AH33" s="1036"/>
      <c r="AI33" s="1036"/>
      <c r="AJ33" s="1037"/>
      <c r="AK33" s="980">
        <v>86</v>
      </c>
      <c r="AL33" s="971"/>
      <c r="AM33" s="971"/>
      <c r="AN33" s="971"/>
      <c r="AO33" s="971"/>
      <c r="AP33" s="971">
        <v>667</v>
      </c>
      <c r="AQ33" s="971"/>
      <c r="AR33" s="971"/>
      <c r="AS33" s="971"/>
      <c r="AT33" s="971"/>
      <c r="AU33" s="971">
        <v>650</v>
      </c>
      <c r="AV33" s="971"/>
      <c r="AW33" s="971"/>
      <c r="AX33" s="971"/>
      <c r="AY33" s="971"/>
      <c r="AZ33" s="1041" t="s">
        <v>555</v>
      </c>
      <c r="BA33" s="1041"/>
      <c r="BB33" s="1041"/>
      <c r="BC33" s="1041"/>
      <c r="BD33" s="1041"/>
      <c r="BE33" s="972" t="s">
        <v>394</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t="s">
        <v>396</v>
      </c>
      <c r="C34" s="1031"/>
      <c r="D34" s="1031"/>
      <c r="E34" s="1031"/>
      <c r="F34" s="1031"/>
      <c r="G34" s="1031"/>
      <c r="H34" s="1031"/>
      <c r="I34" s="1031"/>
      <c r="J34" s="1031"/>
      <c r="K34" s="1031"/>
      <c r="L34" s="1031"/>
      <c r="M34" s="1031"/>
      <c r="N34" s="1031"/>
      <c r="O34" s="1031"/>
      <c r="P34" s="1032"/>
      <c r="Q34" s="1038">
        <v>52</v>
      </c>
      <c r="R34" s="1039"/>
      <c r="S34" s="1039"/>
      <c r="T34" s="1039"/>
      <c r="U34" s="1039"/>
      <c r="V34" s="1039">
        <v>42</v>
      </c>
      <c r="W34" s="1039"/>
      <c r="X34" s="1039"/>
      <c r="Y34" s="1039"/>
      <c r="Z34" s="1039"/>
      <c r="AA34" s="1039">
        <v>10</v>
      </c>
      <c r="AB34" s="1039"/>
      <c r="AC34" s="1039"/>
      <c r="AD34" s="1039"/>
      <c r="AE34" s="1040"/>
      <c r="AF34" s="1035">
        <v>14</v>
      </c>
      <c r="AG34" s="1036"/>
      <c r="AH34" s="1036"/>
      <c r="AI34" s="1036"/>
      <c r="AJ34" s="1037"/>
      <c r="AK34" s="980">
        <v>15</v>
      </c>
      <c r="AL34" s="971"/>
      <c r="AM34" s="971"/>
      <c r="AN34" s="971"/>
      <c r="AO34" s="971"/>
      <c r="AP34" s="971">
        <v>90</v>
      </c>
      <c r="AQ34" s="971"/>
      <c r="AR34" s="971"/>
      <c r="AS34" s="971"/>
      <c r="AT34" s="971"/>
      <c r="AU34" s="971">
        <v>76</v>
      </c>
      <c r="AV34" s="971"/>
      <c r="AW34" s="971"/>
      <c r="AX34" s="971"/>
      <c r="AY34" s="971"/>
      <c r="AZ34" s="1041" t="s">
        <v>555</v>
      </c>
      <c r="BA34" s="1041"/>
      <c r="BB34" s="1041"/>
      <c r="BC34" s="1041"/>
      <c r="BD34" s="1041"/>
      <c r="BE34" s="972" t="s">
        <v>394</v>
      </c>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t="s">
        <v>397</v>
      </c>
      <c r="C35" s="1031"/>
      <c r="D35" s="1031"/>
      <c r="E35" s="1031"/>
      <c r="F35" s="1031"/>
      <c r="G35" s="1031"/>
      <c r="H35" s="1031"/>
      <c r="I35" s="1031"/>
      <c r="J35" s="1031"/>
      <c r="K35" s="1031"/>
      <c r="L35" s="1031"/>
      <c r="M35" s="1031"/>
      <c r="N35" s="1031"/>
      <c r="O35" s="1031"/>
      <c r="P35" s="1032"/>
      <c r="Q35" s="1038">
        <v>555</v>
      </c>
      <c r="R35" s="1039"/>
      <c r="S35" s="1039"/>
      <c r="T35" s="1039"/>
      <c r="U35" s="1039"/>
      <c r="V35" s="1039">
        <v>465</v>
      </c>
      <c r="W35" s="1039"/>
      <c r="X35" s="1039"/>
      <c r="Y35" s="1039"/>
      <c r="Z35" s="1039"/>
      <c r="AA35" s="1039">
        <v>90</v>
      </c>
      <c r="AB35" s="1039"/>
      <c r="AC35" s="1039"/>
      <c r="AD35" s="1039"/>
      <c r="AE35" s="1040"/>
      <c r="AF35" s="1035" t="s">
        <v>122</v>
      </c>
      <c r="AG35" s="1036"/>
      <c r="AH35" s="1036"/>
      <c r="AI35" s="1036"/>
      <c r="AJ35" s="1037"/>
      <c r="AK35" s="980">
        <v>95</v>
      </c>
      <c r="AL35" s="971"/>
      <c r="AM35" s="971"/>
      <c r="AN35" s="971"/>
      <c r="AO35" s="971"/>
      <c r="AP35" s="971">
        <v>294</v>
      </c>
      <c r="AQ35" s="971"/>
      <c r="AR35" s="971"/>
      <c r="AS35" s="971"/>
      <c r="AT35" s="971"/>
      <c r="AU35" s="971">
        <v>41</v>
      </c>
      <c r="AV35" s="971"/>
      <c r="AW35" s="971"/>
      <c r="AX35" s="971"/>
      <c r="AY35" s="971"/>
      <c r="AZ35" s="1041" t="s">
        <v>555</v>
      </c>
      <c r="BA35" s="1041"/>
      <c r="BB35" s="1041"/>
      <c r="BC35" s="1041"/>
      <c r="BD35" s="1041"/>
      <c r="BE35" s="972" t="s">
        <v>398</v>
      </c>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t="s">
        <v>399</v>
      </c>
      <c r="C36" s="1031"/>
      <c r="D36" s="1031"/>
      <c r="E36" s="1031"/>
      <c r="F36" s="1031"/>
      <c r="G36" s="1031"/>
      <c r="H36" s="1031"/>
      <c r="I36" s="1031"/>
      <c r="J36" s="1031"/>
      <c r="K36" s="1031"/>
      <c r="L36" s="1031"/>
      <c r="M36" s="1031"/>
      <c r="N36" s="1031"/>
      <c r="O36" s="1031"/>
      <c r="P36" s="1032"/>
      <c r="Q36" s="1038">
        <v>4</v>
      </c>
      <c r="R36" s="1039"/>
      <c r="S36" s="1039"/>
      <c r="T36" s="1039"/>
      <c r="U36" s="1039"/>
      <c r="V36" s="1039">
        <v>4</v>
      </c>
      <c r="W36" s="1039"/>
      <c r="X36" s="1039"/>
      <c r="Y36" s="1039"/>
      <c r="Z36" s="1039"/>
      <c r="AA36" s="1039">
        <v>0</v>
      </c>
      <c r="AB36" s="1039"/>
      <c r="AC36" s="1039"/>
      <c r="AD36" s="1039"/>
      <c r="AE36" s="1040"/>
      <c r="AF36" s="1035" t="s">
        <v>122</v>
      </c>
      <c r="AG36" s="1036"/>
      <c r="AH36" s="1036"/>
      <c r="AI36" s="1036"/>
      <c r="AJ36" s="1037"/>
      <c r="AK36" s="980">
        <v>3</v>
      </c>
      <c r="AL36" s="971"/>
      <c r="AM36" s="971"/>
      <c r="AN36" s="971"/>
      <c r="AO36" s="971"/>
      <c r="AP36" s="971">
        <v>18</v>
      </c>
      <c r="AQ36" s="971"/>
      <c r="AR36" s="971"/>
      <c r="AS36" s="971"/>
      <c r="AT36" s="971"/>
      <c r="AU36" s="971">
        <v>13</v>
      </c>
      <c r="AV36" s="971"/>
      <c r="AW36" s="971"/>
      <c r="AX36" s="971"/>
      <c r="AY36" s="971"/>
      <c r="AZ36" s="1041" t="s">
        <v>555</v>
      </c>
      <c r="BA36" s="1041"/>
      <c r="BB36" s="1041"/>
      <c r="BC36" s="1041"/>
      <c r="BD36" s="1041"/>
      <c r="BE36" s="972" t="s">
        <v>398</v>
      </c>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t="s">
        <v>400</v>
      </c>
      <c r="C37" s="1031"/>
      <c r="D37" s="1031"/>
      <c r="E37" s="1031"/>
      <c r="F37" s="1031"/>
      <c r="G37" s="1031"/>
      <c r="H37" s="1031"/>
      <c r="I37" s="1031"/>
      <c r="J37" s="1031"/>
      <c r="K37" s="1031"/>
      <c r="L37" s="1031"/>
      <c r="M37" s="1031"/>
      <c r="N37" s="1031"/>
      <c r="O37" s="1031"/>
      <c r="P37" s="1032"/>
      <c r="Q37" s="1038">
        <v>2</v>
      </c>
      <c r="R37" s="1039"/>
      <c r="S37" s="1039"/>
      <c r="T37" s="1039"/>
      <c r="U37" s="1039"/>
      <c r="V37" s="1039">
        <v>2</v>
      </c>
      <c r="W37" s="1039"/>
      <c r="X37" s="1039"/>
      <c r="Y37" s="1039"/>
      <c r="Z37" s="1039"/>
      <c r="AA37" s="1039">
        <v>0</v>
      </c>
      <c r="AB37" s="1039"/>
      <c r="AC37" s="1039"/>
      <c r="AD37" s="1039"/>
      <c r="AE37" s="1040"/>
      <c r="AF37" s="1035" t="s">
        <v>122</v>
      </c>
      <c r="AG37" s="1036"/>
      <c r="AH37" s="1036"/>
      <c r="AI37" s="1036"/>
      <c r="AJ37" s="1037"/>
      <c r="AK37" s="980">
        <v>1</v>
      </c>
      <c r="AL37" s="971"/>
      <c r="AM37" s="971"/>
      <c r="AN37" s="971"/>
      <c r="AO37" s="971"/>
      <c r="AP37" s="971" t="s">
        <v>555</v>
      </c>
      <c r="AQ37" s="971"/>
      <c r="AR37" s="971"/>
      <c r="AS37" s="971"/>
      <c r="AT37" s="971"/>
      <c r="AU37" s="971" t="s">
        <v>555</v>
      </c>
      <c r="AV37" s="971"/>
      <c r="AW37" s="971"/>
      <c r="AX37" s="971"/>
      <c r="AY37" s="971"/>
      <c r="AZ37" s="1041" t="s">
        <v>555</v>
      </c>
      <c r="BA37" s="1041"/>
      <c r="BB37" s="1041"/>
      <c r="BC37" s="1041"/>
      <c r="BD37" s="1041"/>
      <c r="BE37" s="972" t="s">
        <v>398</v>
      </c>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401</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377</v>
      </c>
      <c r="B63" s="937" t="s">
        <v>402</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658</v>
      </c>
      <c r="AG63" s="959"/>
      <c r="AH63" s="959"/>
      <c r="AI63" s="959"/>
      <c r="AJ63" s="1022"/>
      <c r="AK63" s="1023"/>
      <c r="AL63" s="963"/>
      <c r="AM63" s="963"/>
      <c r="AN63" s="963"/>
      <c r="AO63" s="963"/>
      <c r="AP63" s="959">
        <v>2207</v>
      </c>
      <c r="AQ63" s="959"/>
      <c r="AR63" s="959"/>
      <c r="AS63" s="959"/>
      <c r="AT63" s="959"/>
      <c r="AU63" s="959">
        <v>885</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403</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404</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405</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558</v>
      </c>
      <c r="C68" s="986"/>
      <c r="D68" s="986"/>
      <c r="E68" s="986"/>
      <c r="F68" s="986"/>
      <c r="G68" s="986"/>
      <c r="H68" s="986"/>
      <c r="I68" s="986"/>
      <c r="J68" s="986"/>
      <c r="K68" s="986"/>
      <c r="L68" s="986"/>
      <c r="M68" s="986"/>
      <c r="N68" s="986"/>
      <c r="O68" s="986"/>
      <c r="P68" s="987"/>
      <c r="Q68" s="988">
        <v>10742</v>
      </c>
      <c r="R68" s="982"/>
      <c r="S68" s="982"/>
      <c r="T68" s="982"/>
      <c r="U68" s="982"/>
      <c r="V68" s="982">
        <v>10165</v>
      </c>
      <c r="W68" s="982"/>
      <c r="X68" s="982"/>
      <c r="Y68" s="982"/>
      <c r="Z68" s="982"/>
      <c r="AA68" s="982">
        <v>577</v>
      </c>
      <c r="AB68" s="982"/>
      <c r="AC68" s="982"/>
      <c r="AD68" s="982"/>
      <c r="AE68" s="982"/>
      <c r="AF68" s="982">
        <v>577</v>
      </c>
      <c r="AG68" s="982"/>
      <c r="AH68" s="982"/>
      <c r="AI68" s="982"/>
      <c r="AJ68" s="982"/>
      <c r="AK68" s="982">
        <v>565</v>
      </c>
      <c r="AL68" s="982"/>
      <c r="AM68" s="982"/>
      <c r="AN68" s="982"/>
      <c r="AO68" s="982"/>
      <c r="AP68" s="982" t="s">
        <v>555</v>
      </c>
      <c r="AQ68" s="982"/>
      <c r="AR68" s="982"/>
      <c r="AS68" s="982"/>
      <c r="AT68" s="982"/>
      <c r="AU68" s="982" t="s">
        <v>555</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559</v>
      </c>
      <c r="C69" s="975"/>
      <c r="D69" s="975"/>
      <c r="E69" s="975"/>
      <c r="F69" s="975"/>
      <c r="G69" s="975"/>
      <c r="H69" s="975"/>
      <c r="I69" s="975"/>
      <c r="J69" s="975"/>
      <c r="K69" s="975"/>
      <c r="L69" s="975"/>
      <c r="M69" s="975"/>
      <c r="N69" s="975"/>
      <c r="O69" s="975"/>
      <c r="P69" s="976"/>
      <c r="Q69" s="977">
        <v>928</v>
      </c>
      <c r="R69" s="971"/>
      <c r="S69" s="971"/>
      <c r="T69" s="971"/>
      <c r="U69" s="971"/>
      <c r="V69" s="971">
        <v>875</v>
      </c>
      <c r="W69" s="971"/>
      <c r="X69" s="971"/>
      <c r="Y69" s="971"/>
      <c r="Z69" s="971"/>
      <c r="AA69" s="971">
        <v>53</v>
      </c>
      <c r="AB69" s="971"/>
      <c r="AC69" s="971"/>
      <c r="AD69" s="971"/>
      <c r="AE69" s="971"/>
      <c r="AF69" s="971">
        <v>53</v>
      </c>
      <c r="AG69" s="971"/>
      <c r="AH69" s="971"/>
      <c r="AI69" s="971"/>
      <c r="AJ69" s="971"/>
      <c r="AK69" s="971">
        <v>40</v>
      </c>
      <c r="AL69" s="971"/>
      <c r="AM69" s="971"/>
      <c r="AN69" s="971"/>
      <c r="AO69" s="971"/>
      <c r="AP69" s="971" t="s">
        <v>555</v>
      </c>
      <c r="AQ69" s="971"/>
      <c r="AR69" s="971"/>
      <c r="AS69" s="971"/>
      <c r="AT69" s="971"/>
      <c r="AU69" s="971" t="s">
        <v>555</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560</v>
      </c>
      <c r="C70" s="975"/>
      <c r="D70" s="975"/>
      <c r="E70" s="975"/>
      <c r="F70" s="975"/>
      <c r="G70" s="975"/>
      <c r="H70" s="975"/>
      <c r="I70" s="975"/>
      <c r="J70" s="975"/>
      <c r="K70" s="975"/>
      <c r="L70" s="975"/>
      <c r="M70" s="975"/>
      <c r="N70" s="975"/>
      <c r="O70" s="975"/>
      <c r="P70" s="976"/>
      <c r="Q70" s="977">
        <v>1589</v>
      </c>
      <c r="R70" s="971"/>
      <c r="S70" s="971"/>
      <c r="T70" s="971"/>
      <c r="U70" s="971"/>
      <c r="V70" s="971">
        <v>1585</v>
      </c>
      <c r="W70" s="971"/>
      <c r="X70" s="971"/>
      <c r="Y70" s="971"/>
      <c r="Z70" s="971"/>
      <c r="AA70" s="971">
        <v>4</v>
      </c>
      <c r="AB70" s="971"/>
      <c r="AC70" s="971"/>
      <c r="AD70" s="971"/>
      <c r="AE70" s="971"/>
      <c r="AF70" s="971">
        <v>4</v>
      </c>
      <c r="AG70" s="971"/>
      <c r="AH70" s="971"/>
      <c r="AI70" s="971"/>
      <c r="AJ70" s="971"/>
      <c r="AK70" s="971">
        <v>2</v>
      </c>
      <c r="AL70" s="971"/>
      <c r="AM70" s="971"/>
      <c r="AN70" s="971"/>
      <c r="AO70" s="971"/>
      <c r="AP70" s="971" t="s">
        <v>555</v>
      </c>
      <c r="AQ70" s="971"/>
      <c r="AR70" s="971"/>
      <c r="AS70" s="971"/>
      <c r="AT70" s="971"/>
      <c r="AU70" s="971" t="s">
        <v>555</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561</v>
      </c>
      <c r="C71" s="975"/>
      <c r="D71" s="975"/>
      <c r="E71" s="975"/>
      <c r="F71" s="975"/>
      <c r="G71" s="975"/>
      <c r="H71" s="975"/>
      <c r="I71" s="975"/>
      <c r="J71" s="975"/>
      <c r="K71" s="975"/>
      <c r="L71" s="975"/>
      <c r="M71" s="975"/>
      <c r="N71" s="975"/>
      <c r="O71" s="975"/>
      <c r="P71" s="976"/>
      <c r="Q71" s="977">
        <v>501</v>
      </c>
      <c r="R71" s="971"/>
      <c r="S71" s="971"/>
      <c r="T71" s="971"/>
      <c r="U71" s="971"/>
      <c r="V71" s="971">
        <v>480</v>
      </c>
      <c r="W71" s="971"/>
      <c r="X71" s="971"/>
      <c r="Y71" s="971"/>
      <c r="Z71" s="971"/>
      <c r="AA71" s="971">
        <v>21</v>
      </c>
      <c r="AB71" s="971"/>
      <c r="AC71" s="971"/>
      <c r="AD71" s="971"/>
      <c r="AE71" s="971"/>
      <c r="AF71" s="971">
        <v>21</v>
      </c>
      <c r="AG71" s="971"/>
      <c r="AH71" s="971"/>
      <c r="AI71" s="971"/>
      <c r="AJ71" s="971"/>
      <c r="AK71" s="971">
        <v>35</v>
      </c>
      <c r="AL71" s="971"/>
      <c r="AM71" s="971"/>
      <c r="AN71" s="971"/>
      <c r="AO71" s="971"/>
      <c r="AP71" s="971" t="s">
        <v>555</v>
      </c>
      <c r="AQ71" s="971"/>
      <c r="AR71" s="971"/>
      <c r="AS71" s="971"/>
      <c r="AT71" s="971"/>
      <c r="AU71" s="971" t="s">
        <v>555</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562</v>
      </c>
      <c r="C72" s="975"/>
      <c r="D72" s="975"/>
      <c r="E72" s="975"/>
      <c r="F72" s="975"/>
      <c r="G72" s="975"/>
      <c r="H72" s="975"/>
      <c r="I72" s="975"/>
      <c r="J72" s="975"/>
      <c r="K72" s="975"/>
      <c r="L72" s="975"/>
      <c r="M72" s="975"/>
      <c r="N72" s="975"/>
      <c r="O72" s="975"/>
      <c r="P72" s="976"/>
      <c r="Q72" s="977">
        <v>53</v>
      </c>
      <c r="R72" s="971"/>
      <c r="S72" s="971"/>
      <c r="T72" s="971"/>
      <c r="U72" s="971"/>
      <c r="V72" s="971">
        <v>49</v>
      </c>
      <c r="W72" s="971"/>
      <c r="X72" s="971"/>
      <c r="Y72" s="971"/>
      <c r="Z72" s="971"/>
      <c r="AA72" s="971">
        <v>3</v>
      </c>
      <c r="AB72" s="971"/>
      <c r="AC72" s="971"/>
      <c r="AD72" s="971"/>
      <c r="AE72" s="971"/>
      <c r="AF72" s="971">
        <v>3</v>
      </c>
      <c r="AG72" s="971"/>
      <c r="AH72" s="971"/>
      <c r="AI72" s="971"/>
      <c r="AJ72" s="971"/>
      <c r="AK72" s="971">
        <v>3</v>
      </c>
      <c r="AL72" s="971"/>
      <c r="AM72" s="971"/>
      <c r="AN72" s="971"/>
      <c r="AO72" s="971"/>
      <c r="AP72" s="971" t="s">
        <v>555</v>
      </c>
      <c r="AQ72" s="971"/>
      <c r="AR72" s="971"/>
      <c r="AS72" s="971"/>
      <c r="AT72" s="971"/>
      <c r="AU72" s="971" t="s">
        <v>555</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563</v>
      </c>
      <c r="C73" s="975"/>
      <c r="D73" s="975"/>
      <c r="E73" s="975"/>
      <c r="F73" s="975"/>
      <c r="G73" s="975"/>
      <c r="H73" s="975"/>
      <c r="I73" s="975"/>
      <c r="J73" s="975"/>
      <c r="K73" s="975"/>
      <c r="L73" s="975"/>
      <c r="M73" s="975"/>
      <c r="N73" s="975"/>
      <c r="O73" s="975"/>
      <c r="P73" s="976"/>
      <c r="Q73" s="977">
        <v>100</v>
      </c>
      <c r="R73" s="971"/>
      <c r="S73" s="971"/>
      <c r="T73" s="971"/>
      <c r="U73" s="971"/>
      <c r="V73" s="971">
        <v>91</v>
      </c>
      <c r="W73" s="971"/>
      <c r="X73" s="971"/>
      <c r="Y73" s="971"/>
      <c r="Z73" s="971"/>
      <c r="AA73" s="971">
        <v>9</v>
      </c>
      <c r="AB73" s="971"/>
      <c r="AC73" s="971"/>
      <c r="AD73" s="971"/>
      <c r="AE73" s="971"/>
      <c r="AF73" s="971">
        <v>9</v>
      </c>
      <c r="AG73" s="971"/>
      <c r="AH73" s="971"/>
      <c r="AI73" s="971"/>
      <c r="AJ73" s="971"/>
      <c r="AK73" s="971">
        <v>17</v>
      </c>
      <c r="AL73" s="971"/>
      <c r="AM73" s="971"/>
      <c r="AN73" s="971"/>
      <c r="AO73" s="971"/>
      <c r="AP73" s="971" t="s">
        <v>555</v>
      </c>
      <c r="AQ73" s="971"/>
      <c r="AR73" s="971"/>
      <c r="AS73" s="971"/>
      <c r="AT73" s="971"/>
      <c r="AU73" s="971" t="s">
        <v>555</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564</v>
      </c>
      <c r="C74" s="975"/>
      <c r="D74" s="975"/>
      <c r="E74" s="975"/>
      <c r="F74" s="975"/>
      <c r="G74" s="975"/>
      <c r="H74" s="975"/>
      <c r="I74" s="975"/>
      <c r="J74" s="975"/>
      <c r="K74" s="975"/>
      <c r="L74" s="975"/>
      <c r="M74" s="975"/>
      <c r="N74" s="975"/>
      <c r="O74" s="975"/>
      <c r="P74" s="976"/>
      <c r="Q74" s="977">
        <v>303344</v>
      </c>
      <c r="R74" s="971"/>
      <c r="S74" s="971"/>
      <c r="T74" s="971"/>
      <c r="U74" s="971"/>
      <c r="V74" s="971">
        <v>298534</v>
      </c>
      <c r="W74" s="971"/>
      <c r="X74" s="971"/>
      <c r="Y74" s="971"/>
      <c r="Z74" s="971"/>
      <c r="AA74" s="971">
        <v>4810</v>
      </c>
      <c r="AB74" s="971"/>
      <c r="AC74" s="971"/>
      <c r="AD74" s="971"/>
      <c r="AE74" s="971"/>
      <c r="AF74" s="971">
        <v>4810</v>
      </c>
      <c r="AG74" s="971"/>
      <c r="AH74" s="971"/>
      <c r="AI74" s="971"/>
      <c r="AJ74" s="971"/>
      <c r="AK74" s="971">
        <v>2401</v>
      </c>
      <c r="AL74" s="971"/>
      <c r="AM74" s="971"/>
      <c r="AN74" s="971"/>
      <c r="AO74" s="971"/>
      <c r="AP74" s="971" t="s">
        <v>555</v>
      </c>
      <c r="AQ74" s="971"/>
      <c r="AR74" s="971"/>
      <c r="AS74" s="971"/>
      <c r="AT74" s="971"/>
      <c r="AU74" s="971" t="s">
        <v>555</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377</v>
      </c>
      <c r="B88" s="937" t="s">
        <v>406</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5477</v>
      </c>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7" t="s">
        <v>407</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v>226</v>
      </c>
      <c r="DM102" s="953"/>
      <c r="DN102" s="953"/>
      <c r="DO102" s="953"/>
      <c r="DP102" s="954"/>
      <c r="DQ102" s="952">
        <v>203</v>
      </c>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408</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409</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410</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411</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412</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413</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414</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415</v>
      </c>
      <c r="AB109" s="896"/>
      <c r="AC109" s="896"/>
      <c r="AD109" s="896"/>
      <c r="AE109" s="897"/>
      <c r="AF109" s="898" t="s">
        <v>416</v>
      </c>
      <c r="AG109" s="896"/>
      <c r="AH109" s="896"/>
      <c r="AI109" s="896"/>
      <c r="AJ109" s="897"/>
      <c r="AK109" s="898" t="s">
        <v>294</v>
      </c>
      <c r="AL109" s="896"/>
      <c r="AM109" s="896"/>
      <c r="AN109" s="896"/>
      <c r="AO109" s="897"/>
      <c r="AP109" s="898" t="s">
        <v>417</v>
      </c>
      <c r="AQ109" s="896"/>
      <c r="AR109" s="896"/>
      <c r="AS109" s="896"/>
      <c r="AT109" s="929"/>
      <c r="AU109" s="895" t="s">
        <v>414</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415</v>
      </c>
      <c r="BR109" s="896"/>
      <c r="BS109" s="896"/>
      <c r="BT109" s="896"/>
      <c r="BU109" s="897"/>
      <c r="BV109" s="898" t="s">
        <v>416</v>
      </c>
      <c r="BW109" s="896"/>
      <c r="BX109" s="896"/>
      <c r="BY109" s="896"/>
      <c r="BZ109" s="897"/>
      <c r="CA109" s="898" t="s">
        <v>294</v>
      </c>
      <c r="CB109" s="896"/>
      <c r="CC109" s="896"/>
      <c r="CD109" s="896"/>
      <c r="CE109" s="897"/>
      <c r="CF109" s="936" t="s">
        <v>417</v>
      </c>
      <c r="CG109" s="936"/>
      <c r="CH109" s="936"/>
      <c r="CI109" s="936"/>
      <c r="CJ109" s="936"/>
      <c r="CK109" s="898" t="s">
        <v>418</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415</v>
      </c>
      <c r="DH109" s="896"/>
      <c r="DI109" s="896"/>
      <c r="DJ109" s="896"/>
      <c r="DK109" s="897"/>
      <c r="DL109" s="898" t="s">
        <v>416</v>
      </c>
      <c r="DM109" s="896"/>
      <c r="DN109" s="896"/>
      <c r="DO109" s="896"/>
      <c r="DP109" s="897"/>
      <c r="DQ109" s="898" t="s">
        <v>294</v>
      </c>
      <c r="DR109" s="896"/>
      <c r="DS109" s="896"/>
      <c r="DT109" s="896"/>
      <c r="DU109" s="897"/>
      <c r="DV109" s="898" t="s">
        <v>417</v>
      </c>
      <c r="DW109" s="896"/>
      <c r="DX109" s="896"/>
      <c r="DY109" s="896"/>
      <c r="DZ109" s="929"/>
    </row>
    <row r="110" spans="1:131" s="218" customFormat="1" ht="26.25" customHeight="1" x14ac:dyDescent="0.15">
      <c r="A110" s="809" t="s">
        <v>419</v>
      </c>
      <c r="B110" s="810"/>
      <c r="C110" s="810"/>
      <c r="D110" s="810"/>
      <c r="E110" s="810"/>
      <c r="F110" s="810"/>
      <c r="G110" s="810"/>
      <c r="H110" s="810"/>
      <c r="I110" s="810"/>
      <c r="J110" s="810"/>
      <c r="K110" s="810"/>
      <c r="L110" s="810"/>
      <c r="M110" s="810"/>
      <c r="N110" s="810"/>
      <c r="O110" s="810"/>
      <c r="P110" s="810"/>
      <c r="Q110" s="810"/>
      <c r="R110" s="810"/>
      <c r="S110" s="810"/>
      <c r="T110" s="810"/>
      <c r="U110" s="810"/>
      <c r="V110" s="810"/>
      <c r="W110" s="810"/>
      <c r="X110" s="810"/>
      <c r="Y110" s="810"/>
      <c r="Z110" s="811"/>
      <c r="AA110" s="888">
        <v>1487195</v>
      </c>
      <c r="AB110" s="889"/>
      <c r="AC110" s="889"/>
      <c r="AD110" s="889"/>
      <c r="AE110" s="890"/>
      <c r="AF110" s="891">
        <v>1457876</v>
      </c>
      <c r="AG110" s="889"/>
      <c r="AH110" s="889"/>
      <c r="AI110" s="889"/>
      <c r="AJ110" s="890"/>
      <c r="AK110" s="891">
        <v>1473318</v>
      </c>
      <c r="AL110" s="889"/>
      <c r="AM110" s="889"/>
      <c r="AN110" s="889"/>
      <c r="AO110" s="890"/>
      <c r="AP110" s="892">
        <v>31.5</v>
      </c>
      <c r="AQ110" s="893"/>
      <c r="AR110" s="893"/>
      <c r="AS110" s="893"/>
      <c r="AT110" s="894"/>
      <c r="AU110" s="930" t="s">
        <v>69</v>
      </c>
      <c r="AV110" s="931"/>
      <c r="AW110" s="931"/>
      <c r="AX110" s="931"/>
      <c r="AY110" s="931"/>
      <c r="AZ110" s="860" t="s">
        <v>420</v>
      </c>
      <c r="BA110" s="810"/>
      <c r="BB110" s="810"/>
      <c r="BC110" s="810"/>
      <c r="BD110" s="810"/>
      <c r="BE110" s="810"/>
      <c r="BF110" s="810"/>
      <c r="BG110" s="810"/>
      <c r="BH110" s="810"/>
      <c r="BI110" s="810"/>
      <c r="BJ110" s="810"/>
      <c r="BK110" s="810"/>
      <c r="BL110" s="810"/>
      <c r="BM110" s="810"/>
      <c r="BN110" s="810"/>
      <c r="BO110" s="810"/>
      <c r="BP110" s="811"/>
      <c r="BQ110" s="861">
        <v>8545450</v>
      </c>
      <c r="BR110" s="842"/>
      <c r="BS110" s="842"/>
      <c r="BT110" s="842"/>
      <c r="BU110" s="842"/>
      <c r="BV110" s="842">
        <v>8177404</v>
      </c>
      <c r="BW110" s="842"/>
      <c r="BX110" s="842"/>
      <c r="BY110" s="842"/>
      <c r="BZ110" s="842"/>
      <c r="CA110" s="842">
        <v>7736556</v>
      </c>
      <c r="CB110" s="842"/>
      <c r="CC110" s="842"/>
      <c r="CD110" s="842"/>
      <c r="CE110" s="842"/>
      <c r="CF110" s="866">
        <v>165.3</v>
      </c>
      <c r="CG110" s="867"/>
      <c r="CH110" s="867"/>
      <c r="CI110" s="867"/>
      <c r="CJ110" s="867"/>
      <c r="CK110" s="926" t="s">
        <v>421</v>
      </c>
      <c r="CL110" s="819"/>
      <c r="CM110" s="860" t="s">
        <v>422</v>
      </c>
      <c r="CN110" s="810"/>
      <c r="CO110" s="810"/>
      <c r="CP110" s="810"/>
      <c r="CQ110" s="810"/>
      <c r="CR110" s="810"/>
      <c r="CS110" s="810"/>
      <c r="CT110" s="810"/>
      <c r="CU110" s="810"/>
      <c r="CV110" s="810"/>
      <c r="CW110" s="810"/>
      <c r="CX110" s="810"/>
      <c r="CY110" s="810"/>
      <c r="CZ110" s="810"/>
      <c r="DA110" s="810"/>
      <c r="DB110" s="810"/>
      <c r="DC110" s="810"/>
      <c r="DD110" s="810"/>
      <c r="DE110" s="810"/>
      <c r="DF110" s="811"/>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423</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7" t="s">
        <v>424</v>
      </c>
      <c r="BA111" s="752"/>
      <c r="BB111" s="752"/>
      <c r="BC111" s="752"/>
      <c r="BD111" s="752"/>
      <c r="BE111" s="752"/>
      <c r="BF111" s="752"/>
      <c r="BG111" s="752"/>
      <c r="BH111" s="752"/>
      <c r="BI111" s="752"/>
      <c r="BJ111" s="752"/>
      <c r="BK111" s="752"/>
      <c r="BL111" s="752"/>
      <c r="BM111" s="752"/>
      <c r="BN111" s="752"/>
      <c r="BO111" s="752"/>
      <c r="BP111" s="753"/>
      <c r="BQ111" s="789">
        <v>617</v>
      </c>
      <c r="BR111" s="790"/>
      <c r="BS111" s="790"/>
      <c r="BT111" s="790"/>
      <c r="BU111" s="790"/>
      <c r="BV111" s="790">
        <v>530</v>
      </c>
      <c r="BW111" s="790"/>
      <c r="BX111" s="790"/>
      <c r="BY111" s="790"/>
      <c r="BZ111" s="790"/>
      <c r="CA111" s="790">
        <v>417</v>
      </c>
      <c r="CB111" s="790"/>
      <c r="CC111" s="790"/>
      <c r="CD111" s="790"/>
      <c r="CE111" s="790"/>
      <c r="CF111" s="875">
        <v>0</v>
      </c>
      <c r="CG111" s="876"/>
      <c r="CH111" s="876"/>
      <c r="CI111" s="876"/>
      <c r="CJ111" s="876"/>
      <c r="CK111" s="927"/>
      <c r="CL111" s="821"/>
      <c r="CM111" s="817" t="s">
        <v>425</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789" t="s">
        <v>122</v>
      </c>
      <c r="DH111" s="790"/>
      <c r="DI111" s="790"/>
      <c r="DJ111" s="790"/>
      <c r="DK111" s="790"/>
      <c r="DL111" s="790" t="s">
        <v>122</v>
      </c>
      <c r="DM111" s="790"/>
      <c r="DN111" s="790"/>
      <c r="DO111" s="790"/>
      <c r="DP111" s="790"/>
      <c r="DQ111" s="790" t="s">
        <v>122</v>
      </c>
      <c r="DR111" s="790"/>
      <c r="DS111" s="790"/>
      <c r="DT111" s="790"/>
      <c r="DU111" s="790"/>
      <c r="DV111" s="796" t="s">
        <v>122</v>
      </c>
      <c r="DW111" s="796"/>
      <c r="DX111" s="796"/>
      <c r="DY111" s="796"/>
      <c r="DZ111" s="797"/>
    </row>
    <row r="112" spans="1:131" s="218" customFormat="1" ht="26.25" customHeight="1" x14ac:dyDescent="0.15">
      <c r="A112" s="912" t="s">
        <v>426</v>
      </c>
      <c r="B112" s="913"/>
      <c r="C112" s="752" t="s">
        <v>427</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7" t="s">
        <v>428</v>
      </c>
      <c r="BA112" s="752"/>
      <c r="BB112" s="752"/>
      <c r="BC112" s="752"/>
      <c r="BD112" s="752"/>
      <c r="BE112" s="752"/>
      <c r="BF112" s="752"/>
      <c r="BG112" s="752"/>
      <c r="BH112" s="752"/>
      <c r="BI112" s="752"/>
      <c r="BJ112" s="752"/>
      <c r="BK112" s="752"/>
      <c r="BL112" s="752"/>
      <c r="BM112" s="752"/>
      <c r="BN112" s="752"/>
      <c r="BO112" s="752"/>
      <c r="BP112" s="753"/>
      <c r="BQ112" s="789">
        <v>242877</v>
      </c>
      <c r="BR112" s="790"/>
      <c r="BS112" s="790"/>
      <c r="BT112" s="790"/>
      <c r="BU112" s="790"/>
      <c r="BV112" s="790">
        <v>811314</v>
      </c>
      <c r="BW112" s="790"/>
      <c r="BX112" s="790"/>
      <c r="BY112" s="790"/>
      <c r="BZ112" s="790"/>
      <c r="CA112" s="790">
        <v>884193</v>
      </c>
      <c r="CB112" s="790"/>
      <c r="CC112" s="790"/>
      <c r="CD112" s="790"/>
      <c r="CE112" s="790"/>
      <c r="CF112" s="875">
        <v>18.899999999999999</v>
      </c>
      <c r="CG112" s="876"/>
      <c r="CH112" s="876"/>
      <c r="CI112" s="876"/>
      <c r="CJ112" s="876"/>
      <c r="CK112" s="927"/>
      <c r="CL112" s="821"/>
      <c r="CM112" s="817" t="s">
        <v>429</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789" t="s">
        <v>122</v>
      </c>
      <c r="DH112" s="790"/>
      <c r="DI112" s="790"/>
      <c r="DJ112" s="790"/>
      <c r="DK112" s="790"/>
      <c r="DL112" s="790" t="s">
        <v>122</v>
      </c>
      <c r="DM112" s="790"/>
      <c r="DN112" s="790"/>
      <c r="DO112" s="790"/>
      <c r="DP112" s="790"/>
      <c r="DQ112" s="790" t="s">
        <v>122</v>
      </c>
      <c r="DR112" s="790"/>
      <c r="DS112" s="790"/>
      <c r="DT112" s="790"/>
      <c r="DU112" s="790"/>
      <c r="DV112" s="796" t="s">
        <v>122</v>
      </c>
      <c r="DW112" s="796"/>
      <c r="DX112" s="796"/>
      <c r="DY112" s="796"/>
      <c r="DZ112" s="797"/>
    </row>
    <row r="113" spans="1:130" s="218" customFormat="1" ht="26.25" customHeight="1" x14ac:dyDescent="0.15">
      <c r="A113" s="914"/>
      <c r="B113" s="915"/>
      <c r="C113" s="752" t="s">
        <v>430</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53339</v>
      </c>
      <c r="AB113" s="919"/>
      <c r="AC113" s="919"/>
      <c r="AD113" s="919"/>
      <c r="AE113" s="920"/>
      <c r="AF113" s="921">
        <v>62570</v>
      </c>
      <c r="AG113" s="919"/>
      <c r="AH113" s="919"/>
      <c r="AI113" s="919"/>
      <c r="AJ113" s="920"/>
      <c r="AK113" s="921">
        <v>66579</v>
      </c>
      <c r="AL113" s="919"/>
      <c r="AM113" s="919"/>
      <c r="AN113" s="919"/>
      <c r="AO113" s="920"/>
      <c r="AP113" s="922">
        <v>1.4</v>
      </c>
      <c r="AQ113" s="923"/>
      <c r="AR113" s="923"/>
      <c r="AS113" s="923"/>
      <c r="AT113" s="924"/>
      <c r="AU113" s="932"/>
      <c r="AV113" s="933"/>
      <c r="AW113" s="933"/>
      <c r="AX113" s="933"/>
      <c r="AY113" s="933"/>
      <c r="AZ113" s="817" t="s">
        <v>431</v>
      </c>
      <c r="BA113" s="752"/>
      <c r="BB113" s="752"/>
      <c r="BC113" s="752"/>
      <c r="BD113" s="752"/>
      <c r="BE113" s="752"/>
      <c r="BF113" s="752"/>
      <c r="BG113" s="752"/>
      <c r="BH113" s="752"/>
      <c r="BI113" s="752"/>
      <c r="BJ113" s="752"/>
      <c r="BK113" s="752"/>
      <c r="BL113" s="752"/>
      <c r="BM113" s="752"/>
      <c r="BN113" s="752"/>
      <c r="BO113" s="752"/>
      <c r="BP113" s="753"/>
      <c r="BQ113" s="789" t="s">
        <v>122</v>
      </c>
      <c r="BR113" s="790"/>
      <c r="BS113" s="790"/>
      <c r="BT113" s="790"/>
      <c r="BU113" s="790"/>
      <c r="BV113" s="790" t="s">
        <v>122</v>
      </c>
      <c r="BW113" s="790"/>
      <c r="BX113" s="790"/>
      <c r="BY113" s="790"/>
      <c r="BZ113" s="790"/>
      <c r="CA113" s="790" t="s">
        <v>122</v>
      </c>
      <c r="CB113" s="790"/>
      <c r="CC113" s="790"/>
      <c r="CD113" s="790"/>
      <c r="CE113" s="790"/>
      <c r="CF113" s="875" t="s">
        <v>122</v>
      </c>
      <c r="CG113" s="876"/>
      <c r="CH113" s="876"/>
      <c r="CI113" s="876"/>
      <c r="CJ113" s="876"/>
      <c r="CK113" s="927"/>
      <c r="CL113" s="821"/>
      <c r="CM113" s="817" t="s">
        <v>432</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433</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t="s">
        <v>122</v>
      </c>
      <c r="AB114" s="780"/>
      <c r="AC114" s="780"/>
      <c r="AD114" s="780"/>
      <c r="AE114" s="781"/>
      <c r="AF114" s="782" t="s">
        <v>122</v>
      </c>
      <c r="AG114" s="780"/>
      <c r="AH114" s="780"/>
      <c r="AI114" s="780"/>
      <c r="AJ114" s="781"/>
      <c r="AK114" s="782" t="s">
        <v>122</v>
      </c>
      <c r="AL114" s="780"/>
      <c r="AM114" s="780"/>
      <c r="AN114" s="780"/>
      <c r="AO114" s="781"/>
      <c r="AP114" s="824" t="s">
        <v>122</v>
      </c>
      <c r="AQ114" s="825"/>
      <c r="AR114" s="825"/>
      <c r="AS114" s="825"/>
      <c r="AT114" s="826"/>
      <c r="AU114" s="932"/>
      <c r="AV114" s="933"/>
      <c r="AW114" s="933"/>
      <c r="AX114" s="933"/>
      <c r="AY114" s="933"/>
      <c r="AZ114" s="817" t="s">
        <v>434</v>
      </c>
      <c r="BA114" s="752"/>
      <c r="BB114" s="752"/>
      <c r="BC114" s="752"/>
      <c r="BD114" s="752"/>
      <c r="BE114" s="752"/>
      <c r="BF114" s="752"/>
      <c r="BG114" s="752"/>
      <c r="BH114" s="752"/>
      <c r="BI114" s="752"/>
      <c r="BJ114" s="752"/>
      <c r="BK114" s="752"/>
      <c r="BL114" s="752"/>
      <c r="BM114" s="752"/>
      <c r="BN114" s="752"/>
      <c r="BO114" s="752"/>
      <c r="BP114" s="753"/>
      <c r="BQ114" s="789">
        <v>506072</v>
      </c>
      <c r="BR114" s="790"/>
      <c r="BS114" s="790"/>
      <c r="BT114" s="790"/>
      <c r="BU114" s="790"/>
      <c r="BV114" s="790">
        <v>528741</v>
      </c>
      <c r="BW114" s="790"/>
      <c r="BX114" s="790"/>
      <c r="BY114" s="790"/>
      <c r="BZ114" s="790"/>
      <c r="CA114" s="790">
        <v>534175</v>
      </c>
      <c r="CB114" s="790"/>
      <c r="CC114" s="790"/>
      <c r="CD114" s="790"/>
      <c r="CE114" s="790"/>
      <c r="CF114" s="875">
        <v>11.4</v>
      </c>
      <c r="CG114" s="876"/>
      <c r="CH114" s="876"/>
      <c r="CI114" s="876"/>
      <c r="CJ114" s="876"/>
      <c r="CK114" s="927"/>
      <c r="CL114" s="821"/>
      <c r="CM114" s="817" t="s">
        <v>435</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436</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101</v>
      </c>
      <c r="AB115" s="919"/>
      <c r="AC115" s="919"/>
      <c r="AD115" s="919"/>
      <c r="AE115" s="920"/>
      <c r="AF115" s="921">
        <v>87</v>
      </c>
      <c r="AG115" s="919"/>
      <c r="AH115" s="919"/>
      <c r="AI115" s="919"/>
      <c r="AJ115" s="920"/>
      <c r="AK115" s="921">
        <v>41</v>
      </c>
      <c r="AL115" s="919"/>
      <c r="AM115" s="919"/>
      <c r="AN115" s="919"/>
      <c r="AO115" s="920"/>
      <c r="AP115" s="922">
        <v>0</v>
      </c>
      <c r="AQ115" s="923"/>
      <c r="AR115" s="923"/>
      <c r="AS115" s="923"/>
      <c r="AT115" s="924"/>
      <c r="AU115" s="932"/>
      <c r="AV115" s="933"/>
      <c r="AW115" s="933"/>
      <c r="AX115" s="933"/>
      <c r="AY115" s="933"/>
      <c r="AZ115" s="817" t="s">
        <v>437</v>
      </c>
      <c r="BA115" s="752"/>
      <c r="BB115" s="752"/>
      <c r="BC115" s="752"/>
      <c r="BD115" s="752"/>
      <c r="BE115" s="752"/>
      <c r="BF115" s="752"/>
      <c r="BG115" s="752"/>
      <c r="BH115" s="752"/>
      <c r="BI115" s="752"/>
      <c r="BJ115" s="752"/>
      <c r="BK115" s="752"/>
      <c r="BL115" s="752"/>
      <c r="BM115" s="752"/>
      <c r="BN115" s="752"/>
      <c r="BO115" s="752"/>
      <c r="BP115" s="753"/>
      <c r="BQ115" s="789">
        <v>230145</v>
      </c>
      <c r="BR115" s="790"/>
      <c r="BS115" s="790"/>
      <c r="BT115" s="790"/>
      <c r="BU115" s="790"/>
      <c r="BV115" s="790">
        <v>199543</v>
      </c>
      <c r="BW115" s="790"/>
      <c r="BX115" s="790"/>
      <c r="BY115" s="790"/>
      <c r="BZ115" s="790"/>
      <c r="CA115" s="790">
        <v>203341</v>
      </c>
      <c r="CB115" s="790"/>
      <c r="CC115" s="790"/>
      <c r="CD115" s="790"/>
      <c r="CE115" s="790"/>
      <c r="CF115" s="875">
        <v>4.3</v>
      </c>
      <c r="CG115" s="876"/>
      <c r="CH115" s="876"/>
      <c r="CI115" s="876"/>
      <c r="CJ115" s="876"/>
      <c r="CK115" s="927"/>
      <c r="CL115" s="821"/>
      <c r="CM115" s="817" t="s">
        <v>438</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439</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v>158</v>
      </c>
      <c r="AB116" s="780"/>
      <c r="AC116" s="780"/>
      <c r="AD116" s="780"/>
      <c r="AE116" s="781"/>
      <c r="AF116" s="782">
        <v>496</v>
      </c>
      <c r="AG116" s="780"/>
      <c r="AH116" s="780"/>
      <c r="AI116" s="780"/>
      <c r="AJ116" s="781"/>
      <c r="AK116" s="782">
        <v>1676</v>
      </c>
      <c r="AL116" s="780"/>
      <c r="AM116" s="780"/>
      <c r="AN116" s="780"/>
      <c r="AO116" s="781"/>
      <c r="AP116" s="824">
        <v>0</v>
      </c>
      <c r="AQ116" s="825"/>
      <c r="AR116" s="825"/>
      <c r="AS116" s="825"/>
      <c r="AT116" s="826"/>
      <c r="AU116" s="932"/>
      <c r="AV116" s="933"/>
      <c r="AW116" s="933"/>
      <c r="AX116" s="933"/>
      <c r="AY116" s="933"/>
      <c r="AZ116" s="909" t="s">
        <v>440</v>
      </c>
      <c r="BA116" s="910"/>
      <c r="BB116" s="910"/>
      <c r="BC116" s="910"/>
      <c r="BD116" s="910"/>
      <c r="BE116" s="910"/>
      <c r="BF116" s="910"/>
      <c r="BG116" s="910"/>
      <c r="BH116" s="910"/>
      <c r="BI116" s="910"/>
      <c r="BJ116" s="910"/>
      <c r="BK116" s="910"/>
      <c r="BL116" s="910"/>
      <c r="BM116" s="910"/>
      <c r="BN116" s="910"/>
      <c r="BO116" s="910"/>
      <c r="BP116" s="911"/>
      <c r="BQ116" s="789" t="s">
        <v>122</v>
      </c>
      <c r="BR116" s="790"/>
      <c r="BS116" s="790"/>
      <c r="BT116" s="790"/>
      <c r="BU116" s="790"/>
      <c r="BV116" s="790" t="s">
        <v>122</v>
      </c>
      <c r="BW116" s="790"/>
      <c r="BX116" s="790"/>
      <c r="BY116" s="790"/>
      <c r="BZ116" s="790"/>
      <c r="CA116" s="790" t="s">
        <v>122</v>
      </c>
      <c r="CB116" s="790"/>
      <c r="CC116" s="790"/>
      <c r="CD116" s="790"/>
      <c r="CE116" s="790"/>
      <c r="CF116" s="875" t="s">
        <v>122</v>
      </c>
      <c r="CG116" s="876"/>
      <c r="CH116" s="876"/>
      <c r="CI116" s="876"/>
      <c r="CJ116" s="876"/>
      <c r="CK116" s="927"/>
      <c r="CL116" s="821"/>
      <c r="CM116" s="817" t="s">
        <v>441</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442</v>
      </c>
      <c r="Z117" s="897"/>
      <c r="AA117" s="902">
        <v>1540793</v>
      </c>
      <c r="AB117" s="903"/>
      <c r="AC117" s="903"/>
      <c r="AD117" s="903"/>
      <c r="AE117" s="904"/>
      <c r="AF117" s="905">
        <v>1521029</v>
      </c>
      <c r="AG117" s="903"/>
      <c r="AH117" s="903"/>
      <c r="AI117" s="903"/>
      <c r="AJ117" s="904"/>
      <c r="AK117" s="905">
        <v>1541614</v>
      </c>
      <c r="AL117" s="903"/>
      <c r="AM117" s="903"/>
      <c r="AN117" s="903"/>
      <c r="AO117" s="904"/>
      <c r="AP117" s="906"/>
      <c r="AQ117" s="907"/>
      <c r="AR117" s="907"/>
      <c r="AS117" s="907"/>
      <c r="AT117" s="908"/>
      <c r="AU117" s="932"/>
      <c r="AV117" s="933"/>
      <c r="AW117" s="933"/>
      <c r="AX117" s="933"/>
      <c r="AY117" s="933"/>
      <c r="AZ117" s="863" t="s">
        <v>443</v>
      </c>
      <c r="BA117" s="864"/>
      <c r="BB117" s="864"/>
      <c r="BC117" s="864"/>
      <c r="BD117" s="864"/>
      <c r="BE117" s="864"/>
      <c r="BF117" s="864"/>
      <c r="BG117" s="864"/>
      <c r="BH117" s="864"/>
      <c r="BI117" s="864"/>
      <c r="BJ117" s="864"/>
      <c r="BK117" s="864"/>
      <c r="BL117" s="864"/>
      <c r="BM117" s="864"/>
      <c r="BN117" s="864"/>
      <c r="BO117" s="864"/>
      <c r="BP117" s="865"/>
      <c r="BQ117" s="789" t="s">
        <v>122</v>
      </c>
      <c r="BR117" s="790"/>
      <c r="BS117" s="790"/>
      <c r="BT117" s="790"/>
      <c r="BU117" s="790"/>
      <c r="BV117" s="790" t="s">
        <v>122</v>
      </c>
      <c r="BW117" s="790"/>
      <c r="BX117" s="790"/>
      <c r="BY117" s="790"/>
      <c r="BZ117" s="790"/>
      <c r="CA117" s="790" t="s">
        <v>122</v>
      </c>
      <c r="CB117" s="790"/>
      <c r="CC117" s="790"/>
      <c r="CD117" s="790"/>
      <c r="CE117" s="790"/>
      <c r="CF117" s="875" t="s">
        <v>122</v>
      </c>
      <c r="CG117" s="876"/>
      <c r="CH117" s="876"/>
      <c r="CI117" s="876"/>
      <c r="CJ117" s="876"/>
      <c r="CK117" s="927"/>
      <c r="CL117" s="821"/>
      <c r="CM117" s="817" t="s">
        <v>444</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418</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415</v>
      </c>
      <c r="AB118" s="896"/>
      <c r="AC118" s="896"/>
      <c r="AD118" s="896"/>
      <c r="AE118" s="897"/>
      <c r="AF118" s="898" t="s">
        <v>416</v>
      </c>
      <c r="AG118" s="896"/>
      <c r="AH118" s="896"/>
      <c r="AI118" s="896"/>
      <c r="AJ118" s="897"/>
      <c r="AK118" s="898" t="s">
        <v>294</v>
      </c>
      <c r="AL118" s="896"/>
      <c r="AM118" s="896"/>
      <c r="AN118" s="896"/>
      <c r="AO118" s="897"/>
      <c r="AP118" s="899" t="s">
        <v>417</v>
      </c>
      <c r="AQ118" s="900"/>
      <c r="AR118" s="900"/>
      <c r="AS118" s="900"/>
      <c r="AT118" s="901"/>
      <c r="AU118" s="932"/>
      <c r="AV118" s="933"/>
      <c r="AW118" s="933"/>
      <c r="AX118" s="933"/>
      <c r="AY118" s="933"/>
      <c r="AZ118" s="838" t="s">
        <v>445</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7" t="s">
        <v>446</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421</v>
      </c>
      <c r="B119" s="819"/>
      <c r="C119" s="860" t="s">
        <v>422</v>
      </c>
      <c r="D119" s="810"/>
      <c r="E119" s="810"/>
      <c r="F119" s="810"/>
      <c r="G119" s="810"/>
      <c r="H119" s="810"/>
      <c r="I119" s="810"/>
      <c r="J119" s="810"/>
      <c r="K119" s="810"/>
      <c r="L119" s="810"/>
      <c r="M119" s="810"/>
      <c r="N119" s="810"/>
      <c r="O119" s="810"/>
      <c r="P119" s="810"/>
      <c r="Q119" s="810"/>
      <c r="R119" s="810"/>
      <c r="S119" s="810"/>
      <c r="T119" s="810"/>
      <c r="U119" s="810"/>
      <c r="V119" s="810"/>
      <c r="W119" s="810"/>
      <c r="X119" s="810"/>
      <c r="Y119" s="810"/>
      <c r="Z119" s="811"/>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447</v>
      </c>
      <c r="BP119" s="878"/>
      <c r="BQ119" s="879">
        <v>9525161</v>
      </c>
      <c r="BR119" s="845"/>
      <c r="BS119" s="845"/>
      <c r="BT119" s="845"/>
      <c r="BU119" s="845"/>
      <c r="BV119" s="845">
        <v>9717532</v>
      </c>
      <c r="BW119" s="845"/>
      <c r="BX119" s="845"/>
      <c r="BY119" s="845"/>
      <c r="BZ119" s="845"/>
      <c r="CA119" s="845">
        <v>9358682</v>
      </c>
      <c r="CB119" s="845"/>
      <c r="CC119" s="845"/>
      <c r="CD119" s="845"/>
      <c r="CE119" s="845"/>
      <c r="CF119" s="748"/>
      <c r="CG119" s="749"/>
      <c r="CH119" s="749"/>
      <c r="CI119" s="749"/>
      <c r="CJ119" s="834"/>
      <c r="CK119" s="928"/>
      <c r="CL119" s="823"/>
      <c r="CM119" s="838" t="s">
        <v>448</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617</v>
      </c>
      <c r="DH119" s="764"/>
      <c r="DI119" s="764"/>
      <c r="DJ119" s="764"/>
      <c r="DK119" s="765"/>
      <c r="DL119" s="766">
        <v>530</v>
      </c>
      <c r="DM119" s="764"/>
      <c r="DN119" s="764"/>
      <c r="DO119" s="764"/>
      <c r="DP119" s="765"/>
      <c r="DQ119" s="766">
        <v>417</v>
      </c>
      <c r="DR119" s="764"/>
      <c r="DS119" s="764"/>
      <c r="DT119" s="764"/>
      <c r="DU119" s="765"/>
      <c r="DV119" s="848">
        <v>0</v>
      </c>
      <c r="DW119" s="849"/>
      <c r="DX119" s="849"/>
      <c r="DY119" s="849"/>
      <c r="DZ119" s="850"/>
    </row>
    <row r="120" spans="1:130" s="218" customFormat="1" ht="26.25" customHeight="1" x14ac:dyDescent="0.15">
      <c r="A120" s="820"/>
      <c r="B120" s="821"/>
      <c r="C120" s="817" t="s">
        <v>425</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449</v>
      </c>
      <c r="AV120" s="881"/>
      <c r="AW120" s="881"/>
      <c r="AX120" s="881"/>
      <c r="AY120" s="882"/>
      <c r="AZ120" s="860" t="s">
        <v>450</v>
      </c>
      <c r="BA120" s="810"/>
      <c r="BB120" s="810"/>
      <c r="BC120" s="810"/>
      <c r="BD120" s="810"/>
      <c r="BE120" s="810"/>
      <c r="BF120" s="810"/>
      <c r="BG120" s="810"/>
      <c r="BH120" s="810"/>
      <c r="BI120" s="810"/>
      <c r="BJ120" s="810"/>
      <c r="BK120" s="810"/>
      <c r="BL120" s="810"/>
      <c r="BM120" s="810"/>
      <c r="BN120" s="810"/>
      <c r="BO120" s="810"/>
      <c r="BP120" s="811"/>
      <c r="BQ120" s="861">
        <v>3553675</v>
      </c>
      <c r="BR120" s="842"/>
      <c r="BS120" s="842"/>
      <c r="BT120" s="842"/>
      <c r="BU120" s="842"/>
      <c r="BV120" s="842">
        <v>3222036</v>
      </c>
      <c r="BW120" s="842"/>
      <c r="BX120" s="842"/>
      <c r="BY120" s="842"/>
      <c r="BZ120" s="842"/>
      <c r="CA120" s="842">
        <v>3295020</v>
      </c>
      <c r="CB120" s="842"/>
      <c r="CC120" s="842"/>
      <c r="CD120" s="842"/>
      <c r="CE120" s="842"/>
      <c r="CF120" s="866">
        <v>70.400000000000006</v>
      </c>
      <c r="CG120" s="867"/>
      <c r="CH120" s="867"/>
      <c r="CI120" s="867"/>
      <c r="CJ120" s="867"/>
      <c r="CK120" s="868" t="s">
        <v>451</v>
      </c>
      <c r="CL120" s="852"/>
      <c r="CM120" s="852"/>
      <c r="CN120" s="852"/>
      <c r="CO120" s="853"/>
      <c r="CP120" s="872" t="s">
        <v>395</v>
      </c>
      <c r="CQ120" s="873"/>
      <c r="CR120" s="873"/>
      <c r="CS120" s="873"/>
      <c r="CT120" s="873"/>
      <c r="CU120" s="873"/>
      <c r="CV120" s="873"/>
      <c r="CW120" s="873"/>
      <c r="CX120" s="873"/>
      <c r="CY120" s="873"/>
      <c r="CZ120" s="873"/>
      <c r="DA120" s="873"/>
      <c r="DB120" s="873"/>
      <c r="DC120" s="873"/>
      <c r="DD120" s="873"/>
      <c r="DE120" s="873"/>
      <c r="DF120" s="874"/>
      <c r="DG120" s="861" t="s">
        <v>122</v>
      </c>
      <c r="DH120" s="842"/>
      <c r="DI120" s="842"/>
      <c r="DJ120" s="842"/>
      <c r="DK120" s="842"/>
      <c r="DL120" s="842" t="s">
        <v>122</v>
      </c>
      <c r="DM120" s="842"/>
      <c r="DN120" s="842"/>
      <c r="DO120" s="842"/>
      <c r="DP120" s="842"/>
      <c r="DQ120" s="842">
        <v>649897</v>
      </c>
      <c r="DR120" s="842"/>
      <c r="DS120" s="842"/>
      <c r="DT120" s="842"/>
      <c r="DU120" s="842"/>
      <c r="DV120" s="843">
        <v>13.9</v>
      </c>
      <c r="DW120" s="843"/>
      <c r="DX120" s="843"/>
      <c r="DY120" s="843"/>
      <c r="DZ120" s="844"/>
    </row>
    <row r="121" spans="1:130" s="218" customFormat="1" ht="26.25" customHeight="1" x14ac:dyDescent="0.15">
      <c r="A121" s="820"/>
      <c r="B121" s="821"/>
      <c r="C121" s="863" t="s">
        <v>452</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7" t="s">
        <v>453</v>
      </c>
      <c r="BA121" s="752"/>
      <c r="BB121" s="752"/>
      <c r="BC121" s="752"/>
      <c r="BD121" s="752"/>
      <c r="BE121" s="752"/>
      <c r="BF121" s="752"/>
      <c r="BG121" s="752"/>
      <c r="BH121" s="752"/>
      <c r="BI121" s="752"/>
      <c r="BJ121" s="752"/>
      <c r="BK121" s="752"/>
      <c r="BL121" s="752"/>
      <c r="BM121" s="752"/>
      <c r="BN121" s="752"/>
      <c r="BO121" s="752"/>
      <c r="BP121" s="753"/>
      <c r="BQ121" s="789">
        <v>207161</v>
      </c>
      <c r="BR121" s="790"/>
      <c r="BS121" s="790"/>
      <c r="BT121" s="790"/>
      <c r="BU121" s="790"/>
      <c r="BV121" s="790">
        <v>165502</v>
      </c>
      <c r="BW121" s="790"/>
      <c r="BX121" s="790"/>
      <c r="BY121" s="790"/>
      <c r="BZ121" s="790"/>
      <c r="CA121" s="790">
        <v>132824</v>
      </c>
      <c r="CB121" s="790"/>
      <c r="CC121" s="790"/>
      <c r="CD121" s="790"/>
      <c r="CE121" s="790"/>
      <c r="CF121" s="875">
        <v>2.8</v>
      </c>
      <c r="CG121" s="876"/>
      <c r="CH121" s="876"/>
      <c r="CI121" s="876"/>
      <c r="CJ121" s="876"/>
      <c r="CK121" s="869"/>
      <c r="CL121" s="855"/>
      <c r="CM121" s="855"/>
      <c r="CN121" s="855"/>
      <c r="CO121" s="856"/>
      <c r="CP121" s="835" t="s">
        <v>393</v>
      </c>
      <c r="CQ121" s="836"/>
      <c r="CR121" s="836"/>
      <c r="CS121" s="836"/>
      <c r="CT121" s="836"/>
      <c r="CU121" s="836"/>
      <c r="CV121" s="836"/>
      <c r="CW121" s="836"/>
      <c r="CX121" s="836"/>
      <c r="CY121" s="836"/>
      <c r="CZ121" s="836"/>
      <c r="DA121" s="836"/>
      <c r="DB121" s="836"/>
      <c r="DC121" s="836"/>
      <c r="DD121" s="836"/>
      <c r="DE121" s="836"/>
      <c r="DF121" s="837"/>
      <c r="DG121" s="789">
        <v>44866</v>
      </c>
      <c r="DH121" s="790"/>
      <c r="DI121" s="790"/>
      <c r="DJ121" s="790"/>
      <c r="DK121" s="790"/>
      <c r="DL121" s="790">
        <v>106090</v>
      </c>
      <c r="DM121" s="790"/>
      <c r="DN121" s="790"/>
      <c r="DO121" s="790"/>
      <c r="DP121" s="790"/>
      <c r="DQ121" s="790">
        <v>105048</v>
      </c>
      <c r="DR121" s="790"/>
      <c r="DS121" s="790"/>
      <c r="DT121" s="790"/>
      <c r="DU121" s="790"/>
      <c r="DV121" s="796">
        <v>2.2000000000000002</v>
      </c>
      <c r="DW121" s="796"/>
      <c r="DX121" s="796"/>
      <c r="DY121" s="796"/>
      <c r="DZ121" s="797"/>
    </row>
    <row r="122" spans="1:130" s="218" customFormat="1" ht="26.25" customHeight="1" x14ac:dyDescent="0.15">
      <c r="A122" s="820"/>
      <c r="B122" s="821"/>
      <c r="C122" s="817" t="s">
        <v>435</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454</v>
      </c>
      <c r="BA122" s="839"/>
      <c r="BB122" s="839"/>
      <c r="BC122" s="839"/>
      <c r="BD122" s="839"/>
      <c r="BE122" s="839"/>
      <c r="BF122" s="839"/>
      <c r="BG122" s="839"/>
      <c r="BH122" s="839"/>
      <c r="BI122" s="839"/>
      <c r="BJ122" s="839"/>
      <c r="BK122" s="839"/>
      <c r="BL122" s="839"/>
      <c r="BM122" s="839"/>
      <c r="BN122" s="839"/>
      <c r="BO122" s="839"/>
      <c r="BP122" s="840"/>
      <c r="BQ122" s="879">
        <v>6864132</v>
      </c>
      <c r="BR122" s="845"/>
      <c r="BS122" s="845"/>
      <c r="BT122" s="845"/>
      <c r="BU122" s="845"/>
      <c r="BV122" s="845">
        <v>7256902</v>
      </c>
      <c r="BW122" s="845"/>
      <c r="BX122" s="845"/>
      <c r="BY122" s="845"/>
      <c r="BZ122" s="845"/>
      <c r="CA122" s="845">
        <v>6445583</v>
      </c>
      <c r="CB122" s="845"/>
      <c r="CC122" s="845"/>
      <c r="CD122" s="845"/>
      <c r="CE122" s="845"/>
      <c r="CF122" s="846">
        <v>137.69999999999999</v>
      </c>
      <c r="CG122" s="847"/>
      <c r="CH122" s="847"/>
      <c r="CI122" s="847"/>
      <c r="CJ122" s="847"/>
      <c r="CK122" s="869"/>
      <c r="CL122" s="855"/>
      <c r="CM122" s="855"/>
      <c r="CN122" s="855"/>
      <c r="CO122" s="856"/>
      <c r="CP122" s="835" t="s">
        <v>455</v>
      </c>
      <c r="CQ122" s="836"/>
      <c r="CR122" s="836"/>
      <c r="CS122" s="836"/>
      <c r="CT122" s="836"/>
      <c r="CU122" s="836"/>
      <c r="CV122" s="836"/>
      <c r="CW122" s="836"/>
      <c r="CX122" s="836"/>
      <c r="CY122" s="836"/>
      <c r="CZ122" s="836"/>
      <c r="DA122" s="836"/>
      <c r="DB122" s="836"/>
      <c r="DC122" s="836"/>
      <c r="DD122" s="836"/>
      <c r="DE122" s="836"/>
      <c r="DF122" s="837"/>
      <c r="DG122" s="789" t="s">
        <v>122</v>
      </c>
      <c r="DH122" s="790"/>
      <c r="DI122" s="790"/>
      <c r="DJ122" s="790"/>
      <c r="DK122" s="790"/>
      <c r="DL122" s="790" t="s">
        <v>122</v>
      </c>
      <c r="DM122" s="790"/>
      <c r="DN122" s="790"/>
      <c r="DO122" s="790"/>
      <c r="DP122" s="790"/>
      <c r="DQ122" s="790">
        <v>75722</v>
      </c>
      <c r="DR122" s="790"/>
      <c r="DS122" s="790"/>
      <c r="DT122" s="790"/>
      <c r="DU122" s="790"/>
      <c r="DV122" s="796">
        <v>1.6</v>
      </c>
      <c r="DW122" s="796"/>
      <c r="DX122" s="796"/>
      <c r="DY122" s="796"/>
      <c r="DZ122" s="797"/>
    </row>
    <row r="123" spans="1:130" s="218" customFormat="1" ht="26.25" customHeight="1" x14ac:dyDescent="0.15">
      <c r="A123" s="820"/>
      <c r="B123" s="821"/>
      <c r="C123" s="817" t="s">
        <v>441</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456</v>
      </c>
      <c r="BP123" s="878"/>
      <c r="BQ123" s="832">
        <v>10624968</v>
      </c>
      <c r="BR123" s="833"/>
      <c r="BS123" s="833"/>
      <c r="BT123" s="833"/>
      <c r="BU123" s="833"/>
      <c r="BV123" s="833">
        <v>10644440</v>
      </c>
      <c r="BW123" s="833"/>
      <c r="BX123" s="833"/>
      <c r="BY123" s="833"/>
      <c r="BZ123" s="833"/>
      <c r="CA123" s="833">
        <v>9873427</v>
      </c>
      <c r="CB123" s="833"/>
      <c r="CC123" s="833"/>
      <c r="CD123" s="833"/>
      <c r="CE123" s="833"/>
      <c r="CF123" s="748"/>
      <c r="CG123" s="749"/>
      <c r="CH123" s="749"/>
      <c r="CI123" s="749"/>
      <c r="CJ123" s="834"/>
      <c r="CK123" s="869"/>
      <c r="CL123" s="855"/>
      <c r="CM123" s="855"/>
      <c r="CN123" s="855"/>
      <c r="CO123" s="856"/>
      <c r="CP123" s="835" t="s">
        <v>397</v>
      </c>
      <c r="CQ123" s="836"/>
      <c r="CR123" s="836"/>
      <c r="CS123" s="836"/>
      <c r="CT123" s="836"/>
      <c r="CU123" s="836"/>
      <c r="CV123" s="836"/>
      <c r="CW123" s="836"/>
      <c r="CX123" s="836"/>
      <c r="CY123" s="836"/>
      <c r="CZ123" s="836"/>
      <c r="DA123" s="836"/>
      <c r="DB123" s="836"/>
      <c r="DC123" s="836"/>
      <c r="DD123" s="836"/>
      <c r="DE123" s="836"/>
      <c r="DF123" s="837"/>
      <c r="DG123" s="779">
        <v>5815</v>
      </c>
      <c r="DH123" s="780"/>
      <c r="DI123" s="780"/>
      <c r="DJ123" s="780"/>
      <c r="DK123" s="781"/>
      <c r="DL123" s="782">
        <v>26327</v>
      </c>
      <c r="DM123" s="780"/>
      <c r="DN123" s="780"/>
      <c r="DO123" s="780"/>
      <c r="DP123" s="781"/>
      <c r="DQ123" s="782">
        <v>40804</v>
      </c>
      <c r="DR123" s="780"/>
      <c r="DS123" s="780"/>
      <c r="DT123" s="780"/>
      <c r="DU123" s="781"/>
      <c r="DV123" s="824">
        <v>0.9</v>
      </c>
      <c r="DW123" s="825"/>
      <c r="DX123" s="825"/>
      <c r="DY123" s="825"/>
      <c r="DZ123" s="826"/>
    </row>
    <row r="124" spans="1:130" s="218" customFormat="1" ht="26.25" customHeight="1" thickBot="1" x14ac:dyDescent="0.2">
      <c r="A124" s="820"/>
      <c r="B124" s="821"/>
      <c r="C124" s="817" t="s">
        <v>444</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457</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458</v>
      </c>
      <c r="CQ124" s="836"/>
      <c r="CR124" s="836"/>
      <c r="CS124" s="836"/>
      <c r="CT124" s="836"/>
      <c r="CU124" s="836"/>
      <c r="CV124" s="836"/>
      <c r="CW124" s="836"/>
      <c r="CX124" s="836"/>
      <c r="CY124" s="836"/>
      <c r="CZ124" s="836"/>
      <c r="DA124" s="836"/>
      <c r="DB124" s="836"/>
      <c r="DC124" s="836"/>
      <c r="DD124" s="836"/>
      <c r="DE124" s="836"/>
      <c r="DF124" s="837"/>
      <c r="DG124" s="763">
        <v>192196</v>
      </c>
      <c r="DH124" s="764"/>
      <c r="DI124" s="764"/>
      <c r="DJ124" s="764"/>
      <c r="DK124" s="765"/>
      <c r="DL124" s="766">
        <v>678897</v>
      </c>
      <c r="DM124" s="764"/>
      <c r="DN124" s="764"/>
      <c r="DO124" s="764"/>
      <c r="DP124" s="765"/>
      <c r="DQ124" s="766">
        <v>12722</v>
      </c>
      <c r="DR124" s="764"/>
      <c r="DS124" s="764"/>
      <c r="DT124" s="764"/>
      <c r="DU124" s="765"/>
      <c r="DV124" s="848">
        <v>0.3</v>
      </c>
      <c r="DW124" s="849"/>
      <c r="DX124" s="849"/>
      <c r="DY124" s="849"/>
      <c r="DZ124" s="850"/>
    </row>
    <row r="125" spans="1:130" s="218" customFormat="1" ht="26.25" customHeight="1" x14ac:dyDescent="0.15">
      <c r="A125" s="820"/>
      <c r="B125" s="821"/>
      <c r="C125" s="817" t="s">
        <v>446</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459</v>
      </c>
      <c r="CL125" s="852"/>
      <c r="CM125" s="852"/>
      <c r="CN125" s="852"/>
      <c r="CO125" s="853"/>
      <c r="CP125" s="860" t="s">
        <v>460</v>
      </c>
      <c r="CQ125" s="810"/>
      <c r="CR125" s="810"/>
      <c r="CS125" s="810"/>
      <c r="CT125" s="810"/>
      <c r="CU125" s="810"/>
      <c r="CV125" s="810"/>
      <c r="CW125" s="810"/>
      <c r="CX125" s="810"/>
      <c r="CY125" s="810"/>
      <c r="CZ125" s="810"/>
      <c r="DA125" s="810"/>
      <c r="DB125" s="810"/>
      <c r="DC125" s="810"/>
      <c r="DD125" s="810"/>
      <c r="DE125" s="810"/>
      <c r="DF125" s="811"/>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7" t="s">
        <v>448</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7" t="s">
        <v>461</v>
      </c>
      <c r="CQ126" s="752"/>
      <c r="CR126" s="752"/>
      <c r="CS126" s="752"/>
      <c r="CT126" s="752"/>
      <c r="CU126" s="752"/>
      <c r="CV126" s="752"/>
      <c r="CW126" s="752"/>
      <c r="CX126" s="752"/>
      <c r="CY126" s="752"/>
      <c r="CZ126" s="752"/>
      <c r="DA126" s="752"/>
      <c r="DB126" s="752"/>
      <c r="DC126" s="752"/>
      <c r="DD126" s="752"/>
      <c r="DE126" s="752"/>
      <c r="DF126" s="753"/>
      <c r="DG126" s="789" t="s">
        <v>122</v>
      </c>
      <c r="DH126" s="790"/>
      <c r="DI126" s="790"/>
      <c r="DJ126" s="790"/>
      <c r="DK126" s="790"/>
      <c r="DL126" s="790" t="s">
        <v>122</v>
      </c>
      <c r="DM126" s="790"/>
      <c r="DN126" s="790"/>
      <c r="DO126" s="790"/>
      <c r="DP126" s="790"/>
      <c r="DQ126" s="790" t="s">
        <v>122</v>
      </c>
      <c r="DR126" s="790"/>
      <c r="DS126" s="790"/>
      <c r="DT126" s="790"/>
      <c r="DU126" s="790"/>
      <c r="DV126" s="796" t="s">
        <v>122</v>
      </c>
      <c r="DW126" s="796"/>
      <c r="DX126" s="796"/>
      <c r="DY126" s="796"/>
      <c r="DZ126" s="797"/>
    </row>
    <row r="127" spans="1:130" s="218" customFormat="1" ht="26.25" customHeight="1" x14ac:dyDescent="0.15">
      <c r="A127" s="822"/>
      <c r="B127" s="823"/>
      <c r="C127" s="838" t="s">
        <v>462</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101</v>
      </c>
      <c r="AB127" s="780"/>
      <c r="AC127" s="780"/>
      <c r="AD127" s="780"/>
      <c r="AE127" s="781"/>
      <c r="AF127" s="782">
        <v>87</v>
      </c>
      <c r="AG127" s="780"/>
      <c r="AH127" s="780"/>
      <c r="AI127" s="780"/>
      <c r="AJ127" s="781"/>
      <c r="AK127" s="782">
        <v>41</v>
      </c>
      <c r="AL127" s="780"/>
      <c r="AM127" s="780"/>
      <c r="AN127" s="780"/>
      <c r="AO127" s="781"/>
      <c r="AP127" s="824">
        <v>0</v>
      </c>
      <c r="AQ127" s="825"/>
      <c r="AR127" s="825"/>
      <c r="AS127" s="825"/>
      <c r="AT127" s="826"/>
      <c r="AU127" s="220"/>
      <c r="AV127" s="220"/>
      <c r="AW127" s="220"/>
      <c r="AX127" s="841" t="s">
        <v>463</v>
      </c>
      <c r="AY127" s="814"/>
      <c r="AZ127" s="814"/>
      <c r="BA127" s="814"/>
      <c r="BB127" s="814"/>
      <c r="BC127" s="814"/>
      <c r="BD127" s="814"/>
      <c r="BE127" s="815"/>
      <c r="BF127" s="813" t="s">
        <v>464</v>
      </c>
      <c r="BG127" s="814"/>
      <c r="BH127" s="814"/>
      <c r="BI127" s="814"/>
      <c r="BJ127" s="814"/>
      <c r="BK127" s="814"/>
      <c r="BL127" s="815"/>
      <c r="BM127" s="813" t="s">
        <v>465</v>
      </c>
      <c r="BN127" s="814"/>
      <c r="BO127" s="814"/>
      <c r="BP127" s="814"/>
      <c r="BQ127" s="814"/>
      <c r="BR127" s="814"/>
      <c r="BS127" s="815"/>
      <c r="BT127" s="813" t="s">
        <v>466</v>
      </c>
      <c r="BU127" s="814"/>
      <c r="BV127" s="814"/>
      <c r="BW127" s="814"/>
      <c r="BX127" s="814"/>
      <c r="BY127" s="814"/>
      <c r="BZ127" s="816"/>
      <c r="CA127" s="220"/>
      <c r="CB127" s="220"/>
      <c r="CC127" s="220"/>
      <c r="CD127" s="243"/>
      <c r="CE127" s="243"/>
      <c r="CF127" s="243"/>
      <c r="CG127" s="220"/>
      <c r="CH127" s="220"/>
      <c r="CI127" s="220"/>
      <c r="CJ127" s="242"/>
      <c r="CK127" s="854"/>
      <c r="CL127" s="855"/>
      <c r="CM127" s="855"/>
      <c r="CN127" s="855"/>
      <c r="CO127" s="856"/>
      <c r="CP127" s="817" t="s">
        <v>467</v>
      </c>
      <c r="CQ127" s="752"/>
      <c r="CR127" s="752"/>
      <c r="CS127" s="752"/>
      <c r="CT127" s="752"/>
      <c r="CU127" s="752"/>
      <c r="CV127" s="752"/>
      <c r="CW127" s="752"/>
      <c r="CX127" s="752"/>
      <c r="CY127" s="752"/>
      <c r="CZ127" s="752"/>
      <c r="DA127" s="752"/>
      <c r="DB127" s="752"/>
      <c r="DC127" s="752"/>
      <c r="DD127" s="752"/>
      <c r="DE127" s="752"/>
      <c r="DF127" s="753"/>
      <c r="DG127" s="789" t="s">
        <v>122</v>
      </c>
      <c r="DH127" s="790"/>
      <c r="DI127" s="790"/>
      <c r="DJ127" s="790"/>
      <c r="DK127" s="790"/>
      <c r="DL127" s="790" t="s">
        <v>122</v>
      </c>
      <c r="DM127" s="790"/>
      <c r="DN127" s="790"/>
      <c r="DO127" s="790"/>
      <c r="DP127" s="790"/>
      <c r="DQ127" s="790" t="s">
        <v>122</v>
      </c>
      <c r="DR127" s="790"/>
      <c r="DS127" s="790"/>
      <c r="DT127" s="790"/>
      <c r="DU127" s="790"/>
      <c r="DV127" s="796" t="s">
        <v>122</v>
      </c>
      <c r="DW127" s="796"/>
      <c r="DX127" s="796"/>
      <c r="DY127" s="796"/>
      <c r="DZ127" s="797"/>
    </row>
    <row r="128" spans="1:130" s="218" customFormat="1" ht="26.25" customHeight="1" thickBot="1" x14ac:dyDescent="0.2">
      <c r="A128" s="798" t="s">
        <v>468</v>
      </c>
      <c r="B128" s="799"/>
      <c r="C128" s="799"/>
      <c r="D128" s="799"/>
      <c r="E128" s="799"/>
      <c r="F128" s="799"/>
      <c r="G128" s="799"/>
      <c r="H128" s="799"/>
      <c r="I128" s="799"/>
      <c r="J128" s="799"/>
      <c r="K128" s="799"/>
      <c r="L128" s="799"/>
      <c r="M128" s="799"/>
      <c r="N128" s="799"/>
      <c r="O128" s="799"/>
      <c r="P128" s="799"/>
      <c r="Q128" s="799"/>
      <c r="R128" s="799"/>
      <c r="S128" s="799"/>
      <c r="T128" s="799"/>
      <c r="U128" s="799"/>
      <c r="V128" s="799"/>
      <c r="W128" s="800" t="s">
        <v>469</v>
      </c>
      <c r="X128" s="800"/>
      <c r="Y128" s="800"/>
      <c r="Z128" s="801"/>
      <c r="AA128" s="802">
        <v>41866</v>
      </c>
      <c r="AB128" s="803"/>
      <c r="AC128" s="803"/>
      <c r="AD128" s="803"/>
      <c r="AE128" s="804"/>
      <c r="AF128" s="805">
        <v>41866</v>
      </c>
      <c r="AG128" s="803"/>
      <c r="AH128" s="803"/>
      <c r="AI128" s="803"/>
      <c r="AJ128" s="804"/>
      <c r="AK128" s="805">
        <v>32839</v>
      </c>
      <c r="AL128" s="803"/>
      <c r="AM128" s="803"/>
      <c r="AN128" s="803"/>
      <c r="AO128" s="804"/>
      <c r="AP128" s="806"/>
      <c r="AQ128" s="807"/>
      <c r="AR128" s="807"/>
      <c r="AS128" s="807"/>
      <c r="AT128" s="808"/>
      <c r="AU128" s="220"/>
      <c r="AV128" s="220"/>
      <c r="AW128" s="220"/>
      <c r="AX128" s="809" t="s">
        <v>470</v>
      </c>
      <c r="AY128" s="810"/>
      <c r="AZ128" s="810"/>
      <c r="BA128" s="810"/>
      <c r="BB128" s="810"/>
      <c r="BC128" s="810"/>
      <c r="BD128" s="810"/>
      <c r="BE128" s="811"/>
      <c r="BF128" s="786" t="s">
        <v>122</v>
      </c>
      <c r="BG128" s="787"/>
      <c r="BH128" s="787"/>
      <c r="BI128" s="787"/>
      <c r="BJ128" s="787"/>
      <c r="BK128" s="787"/>
      <c r="BL128" s="812"/>
      <c r="BM128" s="786">
        <v>14.56</v>
      </c>
      <c r="BN128" s="787"/>
      <c r="BO128" s="787"/>
      <c r="BP128" s="787"/>
      <c r="BQ128" s="787"/>
      <c r="BR128" s="787"/>
      <c r="BS128" s="812"/>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91" t="s">
        <v>471</v>
      </c>
      <c r="CQ128" s="730"/>
      <c r="CR128" s="730"/>
      <c r="CS128" s="730"/>
      <c r="CT128" s="730"/>
      <c r="CU128" s="730"/>
      <c r="CV128" s="730"/>
      <c r="CW128" s="730"/>
      <c r="CX128" s="730"/>
      <c r="CY128" s="730"/>
      <c r="CZ128" s="730"/>
      <c r="DA128" s="730"/>
      <c r="DB128" s="730"/>
      <c r="DC128" s="730"/>
      <c r="DD128" s="730"/>
      <c r="DE128" s="730"/>
      <c r="DF128" s="731"/>
      <c r="DG128" s="792">
        <v>230145</v>
      </c>
      <c r="DH128" s="793"/>
      <c r="DI128" s="793"/>
      <c r="DJ128" s="793"/>
      <c r="DK128" s="793"/>
      <c r="DL128" s="793">
        <v>199543</v>
      </c>
      <c r="DM128" s="793"/>
      <c r="DN128" s="793"/>
      <c r="DO128" s="793"/>
      <c r="DP128" s="793"/>
      <c r="DQ128" s="793">
        <v>203341</v>
      </c>
      <c r="DR128" s="793"/>
      <c r="DS128" s="793"/>
      <c r="DT128" s="793"/>
      <c r="DU128" s="793"/>
      <c r="DV128" s="794">
        <v>4.3</v>
      </c>
      <c r="DW128" s="794"/>
      <c r="DX128" s="794"/>
      <c r="DY128" s="794"/>
      <c r="DZ128" s="795"/>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472</v>
      </c>
      <c r="X129" s="777"/>
      <c r="Y129" s="777"/>
      <c r="Z129" s="778"/>
      <c r="AA129" s="779">
        <v>5566454</v>
      </c>
      <c r="AB129" s="780"/>
      <c r="AC129" s="780"/>
      <c r="AD129" s="780"/>
      <c r="AE129" s="781"/>
      <c r="AF129" s="782">
        <v>5576810</v>
      </c>
      <c r="AG129" s="780"/>
      <c r="AH129" s="780"/>
      <c r="AI129" s="780"/>
      <c r="AJ129" s="781"/>
      <c r="AK129" s="782">
        <v>5757348</v>
      </c>
      <c r="AL129" s="780"/>
      <c r="AM129" s="780"/>
      <c r="AN129" s="780"/>
      <c r="AO129" s="781"/>
      <c r="AP129" s="783"/>
      <c r="AQ129" s="784"/>
      <c r="AR129" s="784"/>
      <c r="AS129" s="784"/>
      <c r="AT129" s="785"/>
      <c r="AU129" s="221"/>
      <c r="AV129" s="221"/>
      <c r="AW129" s="221"/>
      <c r="AX129" s="751" t="s">
        <v>473</v>
      </c>
      <c r="AY129" s="752"/>
      <c r="AZ129" s="752"/>
      <c r="BA129" s="752"/>
      <c r="BB129" s="752"/>
      <c r="BC129" s="752"/>
      <c r="BD129" s="752"/>
      <c r="BE129" s="753"/>
      <c r="BF129" s="770" t="s">
        <v>122</v>
      </c>
      <c r="BG129" s="771"/>
      <c r="BH129" s="771"/>
      <c r="BI129" s="771"/>
      <c r="BJ129" s="771"/>
      <c r="BK129" s="771"/>
      <c r="BL129" s="772"/>
      <c r="BM129" s="770">
        <v>19.559999999999999</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474</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475</v>
      </c>
      <c r="X130" s="777"/>
      <c r="Y130" s="777"/>
      <c r="Z130" s="778"/>
      <c r="AA130" s="779">
        <v>1078001</v>
      </c>
      <c r="AB130" s="780"/>
      <c r="AC130" s="780"/>
      <c r="AD130" s="780"/>
      <c r="AE130" s="781"/>
      <c r="AF130" s="782">
        <v>1006825</v>
      </c>
      <c r="AG130" s="780"/>
      <c r="AH130" s="780"/>
      <c r="AI130" s="780"/>
      <c r="AJ130" s="781"/>
      <c r="AK130" s="782">
        <v>1078090</v>
      </c>
      <c r="AL130" s="780"/>
      <c r="AM130" s="780"/>
      <c r="AN130" s="780"/>
      <c r="AO130" s="781"/>
      <c r="AP130" s="783"/>
      <c r="AQ130" s="784"/>
      <c r="AR130" s="784"/>
      <c r="AS130" s="784"/>
      <c r="AT130" s="785"/>
      <c r="AU130" s="221"/>
      <c r="AV130" s="221"/>
      <c r="AW130" s="221"/>
      <c r="AX130" s="751" t="s">
        <v>476</v>
      </c>
      <c r="AY130" s="752"/>
      <c r="AZ130" s="752"/>
      <c r="BA130" s="752"/>
      <c r="BB130" s="752"/>
      <c r="BC130" s="752"/>
      <c r="BD130" s="752"/>
      <c r="BE130" s="753"/>
      <c r="BF130" s="754">
        <v>9.6</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477</v>
      </c>
      <c r="X131" s="761"/>
      <c r="Y131" s="761"/>
      <c r="Z131" s="762"/>
      <c r="AA131" s="763">
        <v>4488453</v>
      </c>
      <c r="AB131" s="764"/>
      <c r="AC131" s="764"/>
      <c r="AD131" s="764"/>
      <c r="AE131" s="765"/>
      <c r="AF131" s="766">
        <v>4569985</v>
      </c>
      <c r="AG131" s="764"/>
      <c r="AH131" s="764"/>
      <c r="AI131" s="764"/>
      <c r="AJ131" s="765"/>
      <c r="AK131" s="766">
        <v>4679258</v>
      </c>
      <c r="AL131" s="764"/>
      <c r="AM131" s="764"/>
      <c r="AN131" s="764"/>
      <c r="AO131" s="765"/>
      <c r="AP131" s="767"/>
      <c r="AQ131" s="768"/>
      <c r="AR131" s="768"/>
      <c r="AS131" s="768"/>
      <c r="AT131" s="769"/>
      <c r="AU131" s="221"/>
      <c r="AV131" s="221"/>
      <c r="AW131" s="221"/>
      <c r="AX131" s="729" t="s">
        <v>478</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479</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480</v>
      </c>
      <c r="W132" s="742"/>
      <c r="X132" s="742"/>
      <c r="Y132" s="742"/>
      <c r="Z132" s="743"/>
      <c r="AA132" s="744">
        <v>9.3779749950000006</v>
      </c>
      <c r="AB132" s="745"/>
      <c r="AC132" s="745"/>
      <c r="AD132" s="745"/>
      <c r="AE132" s="746"/>
      <c r="AF132" s="747">
        <v>10.3356628</v>
      </c>
      <c r="AG132" s="745"/>
      <c r="AH132" s="745"/>
      <c r="AI132" s="745"/>
      <c r="AJ132" s="746"/>
      <c r="AK132" s="747">
        <v>9.2041302270000003</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481</v>
      </c>
      <c r="W133" s="721"/>
      <c r="X133" s="721"/>
      <c r="Y133" s="721"/>
      <c r="Z133" s="722"/>
      <c r="AA133" s="723">
        <v>8.6999999999999993</v>
      </c>
      <c r="AB133" s="724"/>
      <c r="AC133" s="724"/>
      <c r="AD133" s="724"/>
      <c r="AE133" s="725"/>
      <c r="AF133" s="723">
        <v>9.3000000000000007</v>
      </c>
      <c r="AG133" s="724"/>
      <c r="AH133" s="724"/>
      <c r="AI133" s="724"/>
      <c r="AJ133" s="725"/>
      <c r="AK133" s="723">
        <v>9.6</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Ovw/UwAr/CQ8q0Jf2uNaGMAMzm564ehBRU+qP3xBZagdaerHwFZNt4sBkdrOs9mNjNe5fvLQ9hANaLaTTZJsxw==" saltValue="B/Dh3gXLF0d6R/Y/Cd7Uc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37" zoomScale="70" zoomScaleNormal="85" zoomScaleSheetLayoutView="70" workbookViewId="0">
      <selection activeCell="AS29" sqref="AS29"/>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482</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j0NiiONIYTQRFvmEhDSYA3+pCbUblGN+oAIv91gPXc7tFtUgknX4BcLahO9KEgzzkLsGDCGbs3zAjOkFMVNgsA==" saltValue="oJe4tPlu97VY+h3j1Io7kw=="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28" zoomScale="80" zoomScaleNormal="8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GLJHXx8ikh1BHd7z4FiDdZE+u6WvqbivqhnEhIfJ8UBwsqKP+xdaS9oflun0osVC9nuB64GIpcqNUDTYCHzhIw==" saltValue="yv9jggzlAGKyCFV7z9ELH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80" zoomScaleSheetLayoutView="80"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483</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484</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485</v>
      </c>
      <c r="AP7" s="260"/>
      <c r="AQ7" s="261" t="s">
        <v>486</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487</v>
      </c>
      <c r="AQ8" s="267" t="s">
        <v>488</v>
      </c>
      <c r="AR8" s="268" t="s">
        <v>489</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490</v>
      </c>
      <c r="AL9" s="1131"/>
      <c r="AM9" s="1131"/>
      <c r="AN9" s="1132"/>
      <c r="AO9" s="269">
        <v>1948871</v>
      </c>
      <c r="AP9" s="269">
        <v>241078</v>
      </c>
      <c r="AQ9" s="270">
        <v>156369</v>
      </c>
      <c r="AR9" s="271">
        <v>54.2</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491</v>
      </c>
      <c r="AL10" s="1131"/>
      <c r="AM10" s="1131"/>
      <c r="AN10" s="1132"/>
      <c r="AO10" s="272">
        <v>198526</v>
      </c>
      <c r="AP10" s="272">
        <v>24558</v>
      </c>
      <c r="AQ10" s="273">
        <v>21449</v>
      </c>
      <c r="AR10" s="274">
        <v>14.5</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492</v>
      </c>
      <c r="AL11" s="1131"/>
      <c r="AM11" s="1131"/>
      <c r="AN11" s="1132"/>
      <c r="AO11" s="272" t="s">
        <v>493</v>
      </c>
      <c r="AP11" s="272" t="s">
        <v>493</v>
      </c>
      <c r="AQ11" s="273">
        <v>1663</v>
      </c>
      <c r="AR11" s="274" t="s">
        <v>493</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494</v>
      </c>
      <c r="AL12" s="1131"/>
      <c r="AM12" s="1131"/>
      <c r="AN12" s="1132"/>
      <c r="AO12" s="272" t="s">
        <v>493</v>
      </c>
      <c r="AP12" s="272" t="s">
        <v>493</v>
      </c>
      <c r="AQ12" s="273">
        <v>34</v>
      </c>
      <c r="AR12" s="274" t="s">
        <v>493</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495</v>
      </c>
      <c r="AL13" s="1131"/>
      <c r="AM13" s="1131"/>
      <c r="AN13" s="1132"/>
      <c r="AO13" s="272">
        <v>83717</v>
      </c>
      <c r="AP13" s="272">
        <v>10356</v>
      </c>
      <c r="AQ13" s="273">
        <v>5566</v>
      </c>
      <c r="AR13" s="274">
        <v>86.1</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496</v>
      </c>
      <c r="AL14" s="1131"/>
      <c r="AM14" s="1131"/>
      <c r="AN14" s="1132"/>
      <c r="AO14" s="272">
        <v>34278</v>
      </c>
      <c r="AP14" s="272">
        <v>4240</v>
      </c>
      <c r="AQ14" s="273">
        <v>3589</v>
      </c>
      <c r="AR14" s="274">
        <v>18.100000000000001</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497</v>
      </c>
      <c r="AL15" s="1134"/>
      <c r="AM15" s="1134"/>
      <c r="AN15" s="1135"/>
      <c r="AO15" s="272">
        <v>-106200</v>
      </c>
      <c r="AP15" s="272">
        <v>-13137</v>
      </c>
      <c r="AQ15" s="273">
        <v>-10547</v>
      </c>
      <c r="AR15" s="274">
        <v>24.6</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2159192</v>
      </c>
      <c r="AP16" s="272">
        <v>267095</v>
      </c>
      <c r="AQ16" s="273">
        <v>178125</v>
      </c>
      <c r="AR16" s="274">
        <v>49.9</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498</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499</v>
      </c>
      <c r="AP20" s="281" t="s">
        <v>500</v>
      </c>
      <c r="AQ20" s="282" t="s">
        <v>501</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502</v>
      </c>
      <c r="AL21" s="1137"/>
      <c r="AM21" s="1137"/>
      <c r="AN21" s="1138"/>
      <c r="AO21" s="285">
        <v>21.9</v>
      </c>
      <c r="AP21" s="286">
        <v>14.51</v>
      </c>
      <c r="AQ21" s="287">
        <v>7.39</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503</v>
      </c>
      <c r="AL22" s="1137"/>
      <c r="AM22" s="1137"/>
      <c r="AN22" s="1138"/>
      <c r="AO22" s="290">
        <v>92.4</v>
      </c>
      <c r="AP22" s="291">
        <v>95.5</v>
      </c>
      <c r="AQ22" s="292">
        <v>-3.1</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504</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505</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506</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485</v>
      </c>
      <c r="AP30" s="260"/>
      <c r="AQ30" s="261" t="s">
        <v>486</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487</v>
      </c>
      <c r="AQ31" s="267" t="s">
        <v>488</v>
      </c>
      <c r="AR31" s="268" t="s">
        <v>489</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507</v>
      </c>
      <c r="AL32" s="1121"/>
      <c r="AM32" s="1121"/>
      <c r="AN32" s="1122"/>
      <c r="AO32" s="300">
        <v>1473318</v>
      </c>
      <c r="AP32" s="300">
        <v>182251</v>
      </c>
      <c r="AQ32" s="301">
        <v>89268</v>
      </c>
      <c r="AR32" s="302">
        <v>104.2</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508</v>
      </c>
      <c r="AL33" s="1121"/>
      <c r="AM33" s="1121"/>
      <c r="AN33" s="1122"/>
      <c r="AO33" s="300" t="s">
        <v>493</v>
      </c>
      <c r="AP33" s="300" t="s">
        <v>493</v>
      </c>
      <c r="AQ33" s="301" t="s">
        <v>493</v>
      </c>
      <c r="AR33" s="302" t="s">
        <v>493</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509</v>
      </c>
      <c r="AL34" s="1121"/>
      <c r="AM34" s="1121"/>
      <c r="AN34" s="1122"/>
      <c r="AO34" s="300" t="s">
        <v>493</v>
      </c>
      <c r="AP34" s="300" t="s">
        <v>493</v>
      </c>
      <c r="AQ34" s="301" t="s">
        <v>493</v>
      </c>
      <c r="AR34" s="302" t="s">
        <v>493</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510</v>
      </c>
      <c r="AL35" s="1121"/>
      <c r="AM35" s="1121"/>
      <c r="AN35" s="1122"/>
      <c r="AO35" s="300">
        <v>66579</v>
      </c>
      <c r="AP35" s="300">
        <v>8236</v>
      </c>
      <c r="AQ35" s="301">
        <v>17003</v>
      </c>
      <c r="AR35" s="302">
        <v>-51.6</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511</v>
      </c>
      <c r="AL36" s="1121"/>
      <c r="AM36" s="1121"/>
      <c r="AN36" s="1122"/>
      <c r="AO36" s="300" t="s">
        <v>493</v>
      </c>
      <c r="AP36" s="300" t="s">
        <v>493</v>
      </c>
      <c r="AQ36" s="301">
        <v>5039</v>
      </c>
      <c r="AR36" s="302" t="s">
        <v>493</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512</v>
      </c>
      <c r="AL37" s="1121"/>
      <c r="AM37" s="1121"/>
      <c r="AN37" s="1122"/>
      <c r="AO37" s="300">
        <v>41</v>
      </c>
      <c r="AP37" s="300">
        <v>5</v>
      </c>
      <c r="AQ37" s="301">
        <v>909</v>
      </c>
      <c r="AR37" s="302">
        <v>-99.4</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513</v>
      </c>
      <c r="AL38" s="1124"/>
      <c r="AM38" s="1124"/>
      <c r="AN38" s="1125"/>
      <c r="AO38" s="303">
        <v>1676</v>
      </c>
      <c r="AP38" s="303">
        <v>207</v>
      </c>
      <c r="AQ38" s="304">
        <v>25</v>
      </c>
      <c r="AR38" s="292">
        <v>728</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514</v>
      </c>
      <c r="AL39" s="1124"/>
      <c r="AM39" s="1124"/>
      <c r="AN39" s="1125"/>
      <c r="AO39" s="300">
        <v>-32839</v>
      </c>
      <c r="AP39" s="300">
        <v>-4062</v>
      </c>
      <c r="AQ39" s="301">
        <v>-4913</v>
      </c>
      <c r="AR39" s="302">
        <v>-17.3</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515</v>
      </c>
      <c r="AL40" s="1121"/>
      <c r="AM40" s="1121"/>
      <c r="AN40" s="1122"/>
      <c r="AO40" s="300">
        <v>-1078090</v>
      </c>
      <c r="AP40" s="300">
        <v>-133361</v>
      </c>
      <c r="AQ40" s="301">
        <v>-72657</v>
      </c>
      <c r="AR40" s="302">
        <v>83.5</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430685</v>
      </c>
      <c r="AP41" s="300">
        <v>53276</v>
      </c>
      <c r="AQ41" s="301">
        <v>34674</v>
      </c>
      <c r="AR41" s="302">
        <v>53.6</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516</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517</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485</v>
      </c>
      <c r="AN49" s="1115" t="s">
        <v>518</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519</v>
      </c>
      <c r="AO50" s="317" t="s">
        <v>520</v>
      </c>
      <c r="AP50" s="318" t="s">
        <v>521</v>
      </c>
      <c r="AQ50" s="319" t="s">
        <v>522</v>
      </c>
      <c r="AR50" s="320" t="s">
        <v>523</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524</v>
      </c>
      <c r="AL51" s="313"/>
      <c r="AM51" s="321">
        <v>2285696</v>
      </c>
      <c r="AN51" s="322">
        <v>259237</v>
      </c>
      <c r="AO51" s="323">
        <v>-6.8</v>
      </c>
      <c r="AP51" s="324">
        <v>125391</v>
      </c>
      <c r="AQ51" s="325">
        <v>-13.6</v>
      </c>
      <c r="AR51" s="326">
        <v>6.8</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525</v>
      </c>
      <c r="AM52" s="329">
        <v>573805</v>
      </c>
      <c r="AN52" s="330">
        <v>65079</v>
      </c>
      <c r="AO52" s="331">
        <v>-22.1</v>
      </c>
      <c r="AP52" s="332">
        <v>68516</v>
      </c>
      <c r="AQ52" s="333">
        <v>-18.2</v>
      </c>
      <c r="AR52" s="334">
        <v>-3.9</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526</v>
      </c>
      <c r="AL53" s="313"/>
      <c r="AM53" s="321">
        <v>3018040</v>
      </c>
      <c r="AN53" s="322">
        <v>350446</v>
      </c>
      <c r="AO53" s="323">
        <v>35.200000000000003</v>
      </c>
      <c r="AP53" s="324">
        <v>138402</v>
      </c>
      <c r="AQ53" s="325">
        <v>10.4</v>
      </c>
      <c r="AR53" s="326">
        <v>24.8</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525</v>
      </c>
      <c r="AM54" s="329">
        <v>723829</v>
      </c>
      <c r="AN54" s="330">
        <v>84049</v>
      </c>
      <c r="AO54" s="331">
        <v>29.1</v>
      </c>
      <c r="AP54" s="332">
        <v>70652</v>
      </c>
      <c r="AQ54" s="333">
        <v>3.1</v>
      </c>
      <c r="AR54" s="334">
        <v>26</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527</v>
      </c>
      <c r="AL55" s="313"/>
      <c r="AM55" s="321">
        <v>2619045</v>
      </c>
      <c r="AN55" s="322">
        <v>310240</v>
      </c>
      <c r="AO55" s="323">
        <v>-11.5</v>
      </c>
      <c r="AP55" s="324">
        <v>146367</v>
      </c>
      <c r="AQ55" s="325">
        <v>5.8</v>
      </c>
      <c r="AR55" s="326">
        <v>-17.3</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525</v>
      </c>
      <c r="AM56" s="329">
        <v>643979</v>
      </c>
      <c r="AN56" s="330">
        <v>76283</v>
      </c>
      <c r="AO56" s="331">
        <v>-9.1999999999999993</v>
      </c>
      <c r="AP56" s="332">
        <v>79441</v>
      </c>
      <c r="AQ56" s="333">
        <v>12.4</v>
      </c>
      <c r="AR56" s="334">
        <v>-21.6</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528</v>
      </c>
      <c r="AL57" s="313"/>
      <c r="AM57" s="321">
        <v>2121705</v>
      </c>
      <c r="AN57" s="322">
        <v>255812</v>
      </c>
      <c r="AO57" s="323">
        <v>-17.5</v>
      </c>
      <c r="AP57" s="324">
        <v>165181</v>
      </c>
      <c r="AQ57" s="325">
        <v>12.9</v>
      </c>
      <c r="AR57" s="326">
        <v>-30.4</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525</v>
      </c>
      <c r="AM58" s="329">
        <v>462650</v>
      </c>
      <c r="AN58" s="330">
        <v>55781</v>
      </c>
      <c r="AO58" s="331">
        <v>-26.9</v>
      </c>
      <c r="AP58" s="332">
        <v>82246</v>
      </c>
      <c r="AQ58" s="333">
        <v>3.5</v>
      </c>
      <c r="AR58" s="334">
        <v>-30.4</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529</v>
      </c>
      <c r="AL59" s="313"/>
      <c r="AM59" s="321">
        <v>1866152</v>
      </c>
      <c r="AN59" s="322">
        <v>230845</v>
      </c>
      <c r="AO59" s="323">
        <v>-9.8000000000000007</v>
      </c>
      <c r="AP59" s="324">
        <v>166234</v>
      </c>
      <c r="AQ59" s="325">
        <v>0.6</v>
      </c>
      <c r="AR59" s="326">
        <v>-10.4</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525</v>
      </c>
      <c r="AM60" s="329">
        <v>529826</v>
      </c>
      <c r="AN60" s="330">
        <v>65540</v>
      </c>
      <c r="AO60" s="331">
        <v>17.5</v>
      </c>
      <c r="AP60" s="332">
        <v>89789</v>
      </c>
      <c r="AQ60" s="333">
        <v>9.1999999999999993</v>
      </c>
      <c r="AR60" s="334">
        <v>8.3000000000000007</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530</v>
      </c>
      <c r="AL61" s="335"/>
      <c r="AM61" s="336">
        <v>2382128</v>
      </c>
      <c r="AN61" s="337">
        <v>281316</v>
      </c>
      <c r="AO61" s="338">
        <v>-2.1</v>
      </c>
      <c r="AP61" s="339">
        <v>148315</v>
      </c>
      <c r="AQ61" s="340">
        <v>3.2</v>
      </c>
      <c r="AR61" s="326">
        <v>-5.3</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525</v>
      </c>
      <c r="AM62" s="329">
        <v>586818</v>
      </c>
      <c r="AN62" s="330">
        <v>69346</v>
      </c>
      <c r="AO62" s="331">
        <v>-2.2999999999999998</v>
      </c>
      <c r="AP62" s="332">
        <v>78129</v>
      </c>
      <c r="AQ62" s="333">
        <v>2</v>
      </c>
      <c r="AR62" s="334">
        <v>-4.3</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OBQXi6tQzqHZqlnmqZA9Mcd0HgyaiBV6mrD5wMlDH2M9f9Je+EPgq8+YoLlsfTLu6eZsUtrHBvpK8Sj3aIdiQ==" saltValue="IBBGyLavYZApZXRs53ieN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70" zoomScale="70" zoomScaleNormal="70" zoomScaleSheetLayoutView="55" workbookViewId="0">
      <selection activeCell="BI62" sqref="BI62"/>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482</v>
      </c>
    </row>
    <row r="120" spans="125:125" ht="13.5" hidden="1" customHeight="1" x14ac:dyDescent="0.15"/>
    <row r="121" spans="125:125" ht="13.5" hidden="1" customHeight="1" x14ac:dyDescent="0.15">
      <c r="DU121" s="247"/>
    </row>
  </sheetData>
  <sheetProtection algorithmName="SHA-512" hashValue="hABOgFfbYa/B+gLmBL4e0eM+Z2LgUXhD7hs5WNNs8u7C4e5nPypW5iIrLoKvtGObWOGCVTS7ZfcDsguX6WF6Yg==" saltValue="Aw+gR0+xQEeEih3oXIbDT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76" zoomScaleNormal="100" zoomScaleSheetLayoutView="55" workbookViewId="0">
      <selection activeCell="BI91" sqref="BI91"/>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482</v>
      </c>
    </row>
  </sheetData>
  <sheetProtection algorithmName="SHA-512" hashValue="QcIQmqiRjApnT9a1HNvcTpkCOiV+NRrVlRkwkcGUFfKMjjqlpkyZtj8RlfvZchzfnHyPlKXD+s6B9sBrCVY/Dw==" saltValue="7+EkZ2lxl74fVVqaeST9T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19" zoomScale="80" zoomScaleNormal="8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532</v>
      </c>
      <c r="G46" s="8" t="s">
        <v>533</v>
      </c>
      <c r="H46" s="8" t="s">
        <v>534</v>
      </c>
      <c r="I46" s="8" t="s">
        <v>535</v>
      </c>
      <c r="J46" s="9" t="s">
        <v>536</v>
      </c>
    </row>
    <row r="47" spans="2:10" ht="57.75" customHeight="1" x14ac:dyDescent="0.15">
      <c r="B47" s="10"/>
      <c r="C47" s="1139" t="s">
        <v>3</v>
      </c>
      <c r="D47" s="1139"/>
      <c r="E47" s="1140"/>
      <c r="F47" s="11">
        <v>28.05</v>
      </c>
      <c r="G47" s="12">
        <v>30.61</v>
      </c>
      <c r="H47" s="12">
        <v>31.72</v>
      </c>
      <c r="I47" s="12">
        <v>24.1</v>
      </c>
      <c r="J47" s="13">
        <v>23.62</v>
      </c>
    </row>
    <row r="48" spans="2:10" ht="57.75" customHeight="1" x14ac:dyDescent="0.15">
      <c r="B48" s="14"/>
      <c r="C48" s="1141" t="s">
        <v>4</v>
      </c>
      <c r="D48" s="1141"/>
      <c r="E48" s="1142"/>
      <c r="F48" s="15">
        <v>9.4600000000000009</v>
      </c>
      <c r="G48" s="16">
        <v>12.63</v>
      </c>
      <c r="H48" s="16">
        <v>10.23</v>
      </c>
      <c r="I48" s="16">
        <v>12.65</v>
      </c>
      <c r="J48" s="17">
        <v>9.1300000000000008</v>
      </c>
    </row>
    <row r="49" spans="2:10" ht="57.75" customHeight="1" thickBot="1" x14ac:dyDescent="0.2">
      <c r="B49" s="18"/>
      <c r="C49" s="1143" t="s">
        <v>5</v>
      </c>
      <c r="D49" s="1143"/>
      <c r="E49" s="1144"/>
      <c r="F49" s="19">
        <v>1.1100000000000001</v>
      </c>
      <c r="G49" s="20">
        <v>8.2100000000000009</v>
      </c>
      <c r="H49" s="20" t="s">
        <v>537</v>
      </c>
      <c r="I49" s="20" t="s">
        <v>538</v>
      </c>
      <c r="J49" s="21" t="s">
        <v>539</v>
      </c>
    </row>
    <row r="50" spans="2:10" x14ac:dyDescent="0.15"/>
  </sheetData>
  <sheetProtection algorithmName="SHA-512" hashValue="5hqAaMrukZETcaW11JA8yh+i7hSl7hs96oFCZCyc9Zfx+7V+narfb/QJffI+xg8/h5xMO6blMtYH0W/J3XlwnQ==" saltValue="A10O2Opk4ydfRJ/5wvHnH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2026-02-23T10:01:27Z</dcterms:created>
  <dcterms:modified xsi:type="dcterms:W3CDTF">2026-03-17T09:09:31Z</dcterms:modified>
  <cp:category/>
</cp:coreProperties>
</file>