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36" i="9"/>
  <c r="CO35" i="9"/>
  <c r="BW35" i="9"/>
  <c r="AM35" i="9"/>
  <c r="CO34" i="9"/>
  <c r="BW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E36" i="9" s="1"/>
  <c r="BE37" i="9" s="1"/>
  <c r="BE38" i="9" s="1"/>
</calcChain>
</file>

<file path=xl/sharedStrings.xml><?xml version="1.0" encoding="utf-8"?>
<sst xmlns="http://schemas.openxmlformats.org/spreadsheetml/2006/main" count="1011" uniqueCount="559">
  <si>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</si>
  <si>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</si>
  <si>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</si>
  <si>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</si>
  <si>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</si>
  <si>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</si>
  <si>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</si>
  <si>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</si>
  <si>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</si>
  <si>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</si>
  <si>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</si>
  <si>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</si>
  <si>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</si>
  <si>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</si>
  <si>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</si>
  <si>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</si>
  <si>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</si>
  <si>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</si>
  <si>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</si>
  <si>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</si>
  <si>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</si>
  <si>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</si>
  <si>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</si>
  <si>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</si>
  <si>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</si>
  <si>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</si>
  <si>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</si>
  <si>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</si>
  <si>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</si>
  <si>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</si>
  <si>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</si>
  <si>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</si>
  <si>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</si>
  <si>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</si>
  <si>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</si>
  <si>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</si>
  <si>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</si>
  <si>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</si>
  <si>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</si>
  <si>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</si>
  <si>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</si>
  <si>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</si>
  <si>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</si>
  <si>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</si>
  <si>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</si>
  <si>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</si>
  <si>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</si>
  <si>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</si>
  <si>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</si>
  <si>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</si>
  <si>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</si>
  <si>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</si>
  <si>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</si>
  <si>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</si>
  <si>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</si>
  <si>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</si>
  <si>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</si>
  <si>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</si>
  <si>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</si>
  <si>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</si>
  <si>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</si>
  <si>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</si>
  <si>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</si>
  <si>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</si>
  <si>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</si>
  <si>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</si>
  <si>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</si>
  <si>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</si>
  <si>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</si>
  <si>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</si>
  <si>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</si>
  <si>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</si>
  <si>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</si>
  <si>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</si>
  <si>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</si>
  <si>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</si>
  <si>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</si>
  <si>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</si>
  <si>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</si>
  <si>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</si>
  <si>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</si>
  <si>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</si>
  <si>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</si>
  <si>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</si>
  <si>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</si>
  <si>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</si>
  <si>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</si>
  <si>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</si>
  <si>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</si>
  <si>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</si>
  <si>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</si>
  <si>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</si>
  <si>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</si>
  <si>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</si>
  <si>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</si>
  <si>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</si>
  <si>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</si>
  <si>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</si>
  <si>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</si>
  <si>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</si>
  <si>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</si>
  <si>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</si>
  <si>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</si>
  <si>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</si>
  <si>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</si>
  <si>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</si>
  <si>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</si>
  <si>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</si>
  <si>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</si>
  <si>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</si>
  <si>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</si>
  <si>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</si>
  <si>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</si>
  <si>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</si>
  <si>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</si>
  <si>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</si>
  <si>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</si>
  <si>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</si>
  <si>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</si>
  <si>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</si>
  <si>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</si>
  <si>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</si>
  <si>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</si>
  <si>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</si>
  <si>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</si>
  <si>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</si>
  <si>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</si>
  <si>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</si>
  <si>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</si>
  <si>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</si>
  <si>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</si>
  <si>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</si>
  <si>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</si>
  <si>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</si>
  <si>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</si>
  <si>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</si>
  <si>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</si>
  <si>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</si>
  <si>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</si>
  <si>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</si>
  <si>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</si>
  <si>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</si>
  <si>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</si>
  <si>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</si>
  <si>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</si>
  <si>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</si>
  <si>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</si>
  <si>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</si>
  <si>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</si>
  <si>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</si>
  <si>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</si>
  <si>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</si>
  <si>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</si>
  <si>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</si>
  <si>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</si>
  <si>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</si>
  <si>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</si>
  <si>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</si>
  <si>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</si>
  <si>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</si>
  <si>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</si>
  <si>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</si>
  <si>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</si>
  <si>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</si>
  <si>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</si>
  <si>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</si>
  <si>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</si>
  <si>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</si>
  <si>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</si>
  <si>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</si>
  <si>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</si>
  <si>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</si>
  <si>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</si>
  <si>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</si>
  <si>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</si>
  <si>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</si>
  <si>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</si>
  <si>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</si>
  <si>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</si>
  <si>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</si>
  <si>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</si>
  <si>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</si>
  <si>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</si>
  <si>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</si>
  <si>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</si>
  <si>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</si>
  <si>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</si>
  <si>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</si>
  <si>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</si>
  <si>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</si>
  <si>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</si>
  <si>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</si>
  <si>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</si>
  <si>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</si>
  <si>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鹿児島県瀬戸内町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</si>
  <si>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</si>
  <si>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</si>
  <si>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</si>
  <si>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</si>
  <si>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</si>
  <si>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</si>
  <si>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</si>
  <si>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</si>
  <si>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</si>
  <si>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</si>
  <si>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</si>
  <si>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</si>
  <si>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</si>
  <si>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</si>
  <si>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</si>
  <si>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</si>
  <si>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</si>
  <si>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</si>
  <si>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</si>
  <si>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</si>
  <si>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</si>
  <si>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</si>
  <si>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</si>
  <si>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</si>
  <si>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</si>
  <si>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</si>
  <si>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</si>
  <si>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</si>
  <si>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</si>
  <si>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</si>
  <si>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</si>
  <si>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</si>
  <si>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</si>
  <si>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</si>
  <si>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</si>
  <si>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</si>
  <si>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</si>
  <si>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</si>
  <si>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</si>
  <si>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</si>
  <si>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</si>
  <si>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</si>
  <si>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</si>
  <si>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</si>
  <si>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</si>
  <si>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</si>
  <si>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</si>
  <si>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</si>
  <si>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</si>
  <si>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</si>
  <si>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</si>
  <si>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</si>
  <si>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</si>
  <si>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</si>
  <si>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</si>
  <si>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</si>
  <si>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</si>
  <si>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</si>
  <si>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</si>
  <si>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</si>
  <si>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</si>
  <si>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</si>
  <si>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</si>
  <si>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</si>
  <si>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</si>
  <si>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</si>
  <si>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</si>
  <si>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</si>
  <si>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</si>
  <si>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</si>
  <si>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</si>
  <si>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</si>
  <si>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</si>
  <si>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</si>
  <si>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</si>
  <si>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</si>
  <si>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</si>
  <si>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</si>
  <si>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</si>
  <si>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</si>
  <si>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</si>
  <si>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</si>
  <si>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</si>
  <si>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</si>
  <si>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</si>
  <si>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</si>
  <si>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</si>
  <si>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</si>
  <si>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</si>
  <si>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</si>
  <si>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</si>
  <si>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</si>
  <si>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</si>
  <si>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</si>
  <si>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</si>
  <si>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</si>
  <si>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</si>
  <si>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</si>
  <si>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</si>
  <si>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</si>
  <si>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</si>
  <si>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</si>
  <si>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</si>
  <si>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</si>
  <si>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</si>
  <si>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</si>
  <si>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</si>
  <si>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</si>
  <si>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</si>
  <si>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</si>
  <si>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</si>
  <si>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</si>
  <si>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</si>
  <si>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</si>
  <si>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</si>
  <si>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</si>
  <si>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</si>
  <si>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</si>
  <si>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</si>
  <si>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</si>
  <si>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</si>
  <si>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</si>
  <si>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</si>
  <si>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</si>
  <si>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</si>
  <si>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</si>
  <si>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</si>
  <si>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</si>
  <si>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</si>
  <si>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</si>
  <si>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</si>
  <si>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</si>
  <si>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</si>
  <si>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</si>
  <si>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</si>
  <si>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</si>
  <si>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</si>
  <si>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</si>
  <si>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</si>
  <si>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</si>
  <si>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</si>
  <si>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</si>
  <si>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</si>
  <si>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</si>
  <si>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</si>
  <si>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</si>
  <si>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</si>
  <si>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</si>
  <si>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</si>
  <si>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鹿児島県瀬戸内町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</si>
  <si>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</si>
  <si>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</si>
  <si>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</si>
  <si>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</si>
  <si>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</si>
  <si>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</si>
  <si>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</si>
  <si>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</si>
  <si>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</si>
  <si>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</si>
  <si>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</si>
  <si>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</si>
  <si>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</si>
  <si>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</si>
  <si>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</si>
  <si>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</si>
  <si>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</si>
  <si>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</si>
  <si>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</si>
  <si>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</si>
  <si>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</si>
  <si>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</si>
  <si>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</si>
  <si>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</si>
  <si>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</si>
  <si>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</si>
  <si>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</si>
  <si>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</si>
  <si>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</si>
  <si>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</si>
  <si>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</si>
  <si>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</si>
  <si>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</si>
  <si>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</si>
  <si>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</si>
  <si>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</si>
  <si>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</si>
  <si>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</si>
  <si>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</si>
  <si>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</si>
  <si>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</si>
  <si>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</si>
  <si>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</si>
  <si>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</si>
  <si>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</si>
  <si>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</si>
  <si>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</si>
  <si>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</si>
  <si>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</si>
  <si>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</si>
  <si>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</si>
  <si>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</si>
  <si>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</si>
  <si>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</si>
  <si>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</si>
  <si>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</si>
  <si>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</si>
  <si>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</si>
  <si>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</si>
  <si>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</si>
  <si>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</si>
  <si>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</si>
  <si>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</si>
  <si>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</si>
  <si>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</si>
  <si>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</si>
  <si>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</si>
  <si>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</si>
  <si>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</si>
  <si>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</si>
  <si>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</si>
  <si>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</si>
  <si>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</si>
  <si>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</si>
  <si>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</si>
  <si>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</si>
  <si>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</si>
  <si>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</si>
  <si>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</si>
  <si>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</si>
  <si>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</si>
  <si>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</si>
  <si>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</si>
  <si>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</si>
  <si>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</si>
  <si>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</si>
  <si>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</si>
  <si>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</si>
  <si>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</si>
  <si>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</si>
  <si>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</si>
  <si>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</si>
  <si>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</si>
  <si>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</si>
  <si>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</si>
  <si>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</si>
  <si>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</si>
  <si>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</si>
  <si>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</si>
  <si>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</si>
  <si>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</si>
  <si>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</si>
  <si>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</si>
  <si>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</si>
  <si>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</si>
  <si>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</si>
  <si>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</si>
  <si>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</si>
  <si>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</si>
  <si>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</si>
  <si>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</si>
  <si>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</si>
  <si>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</si>
  <si>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</si>
  <si>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</si>
  <si>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</si>
  <si>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</si>
  <si>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</si>
  <si>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</si>
  <si>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</si>
  <si>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</si>
  <si>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</si>
  <si>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</si>
  <si>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</si>
  <si>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</si>
  <si>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</si>
  <si>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</si>
  <si>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</si>
  <si>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</si>
  <si>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</si>
  <si>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</si>
  <si>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</si>
  <si>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</si>
  <si>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</si>
  <si>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</si>
  <si>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</si>
  <si>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</si>
  <si>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</si>
  <si>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</si>
  <si>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</si>
  <si>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</si>
  <si>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</si>
  <si>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</si>
  <si>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</si>
  <si>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</si>
  <si>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</si>
  <si>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</si>
  <si>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</si>
  <si>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</si>
  <si>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</si>
  <si>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</si>
  <si>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</si>
  <si>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</si>
  <si>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</si>
  <si>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</si>
  <si>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</si>
  <si>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</si>
  <si>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</si>
  <si>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</si>
  <si>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</si>
  <si>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</si>
  <si>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</si>
  <si>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</si>
  <si>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</si>
  <si>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</si>
  <si>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</si>
  <si>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</si>
  <si>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</si>
  <si>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</si>
  <si>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</si>
  <si>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</si>
  <si>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</si>
  <si>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</si>
  <si>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</si>
  <si>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</si>
  <si>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</si>
  <si>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</si>
  <si>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</si>
  <si>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</si>
  <si>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0.86</t>
  </si>
  <si>
    <t>一般会計</t>
  </si>
  <si>
    <t>瀬戸内町水道事業会計</t>
  </si>
  <si>
    <t>瀬戸内町介護保険特別会計</t>
  </si>
  <si>
    <t>瀬戸内町巡回診療施設特別会計</t>
  </si>
  <si>
    <t>▲ 1.89</t>
  </si>
  <si>
    <t>▲ 1.40</t>
  </si>
  <si>
    <t>▲ 0.46</t>
  </si>
  <si>
    <t>瀬戸内町簡易水道事業特別会計</t>
  </si>
  <si>
    <t>▲ 1.05</t>
  </si>
  <si>
    <t>▲ 0.14</t>
  </si>
  <si>
    <t>瀬戸内町船舶交通事業特別会計</t>
  </si>
  <si>
    <t>▲ 0.54</t>
  </si>
  <si>
    <t>瀬戸内町国民健康保険（事業勘定）特別会計</t>
  </si>
  <si>
    <t>▲ 13.69</t>
  </si>
  <si>
    <t>▲ 8.38</t>
  </si>
  <si>
    <t>▲ 5.17</t>
  </si>
  <si>
    <t>▲ 2.02</t>
  </si>
  <si>
    <t>瀬戸内町国民健康保険（直営診療勘定）特別会計</t>
  </si>
  <si>
    <t>その他会計（赤字）</t>
  </si>
  <si>
    <t>▲ 0.06</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</si>
  <si>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</si>
  <si>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</si>
  <si>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</si>
  <si>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</si>
  <si>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</si>
  <si>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</si>
  <si>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</si>
  <si>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</si>
  <si>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鹿児島県後期高齢者医療広域事務組合(一般会計)</t>
    <rPh sb="0" eb="4">
      <t>カゴシマケン</t>
    </rPh>
    <rPh sb="4" eb="6">
      <t>コウキ</t>
    </rPh>
    <rPh sb="6" eb="9">
      <t>コウレイシャ</t>
    </rPh>
    <rPh sb="9" eb="11">
      <t>イリョウ</t>
    </rPh>
    <rPh sb="11" eb="13">
      <t>コウイキ</t>
    </rPh>
    <rPh sb="13" eb="15">
      <t>ジム</t>
    </rPh>
    <rPh sb="15" eb="17">
      <t>クミアイ</t>
    </rPh>
    <rPh sb="18" eb="20">
      <t>イッパン</t>
    </rPh>
    <rPh sb="20" eb="22">
      <t>カイケイ</t>
    </rPh>
    <phoneticPr fontId="2"/>
  </si>
  <si>
    <t>鹿児島県後期高齢者医療広域事務組合(特別会計)</t>
    <rPh sb="18" eb="20">
      <t>トクベツ</t>
    </rPh>
    <phoneticPr fontId="2"/>
  </si>
  <si>
    <t>奄美海運</t>
    <rPh sb="0" eb="2">
      <t>アマミ</t>
    </rPh>
    <rPh sb="2" eb="4">
      <t>カイウン</t>
    </rPh>
    <phoneticPr fontId="2"/>
  </si>
  <si>
    <t>加計呂麻バス</t>
    <rPh sb="0" eb="4">
      <t>カケロマ</t>
    </rPh>
    <phoneticPr fontId="2"/>
  </si>
  <si>
    <t>瀬戸内タクシー</t>
    <rPh sb="0" eb="3">
      <t>セトウチ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</si>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</sst>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158945</c:v>
                </c:pt>
                <c:pt idx="1">
                  <c:v>151288</c:v>
                </c:pt>
                <c:pt idx="2">
                  <c:v>146801</c:v>
                </c:pt>
                <c:pt idx="3">
                  <c:v>133852</c:v>
                </c:pt>
                <c:pt idx="4">
                  <c:v>178314</c:v>
                </c:pt>
              </c:numCache>
            </c:numRef>
          </c:val>
          <c:smooth val="0"/>
        </c:ser>
        <c:dLbls>
          <c:showLegendKey val="0"/>
          <c:showVal val="0"/>
          <c:showCatName val="0"/>
          <c:showSerName val="0"/>
          <c:showPercent val="0"/>
          <c:showBubbleSize val="0"/>
        </c:dLbls>
        <c:marker val="1"/>
        <c:smooth val="0"/>
        <c:axId val="99056256"/>
        <c:axId val="99070720"/>
      </c:lineChart>
      <c:catAx>
        <c:axId val="99056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70720"/>
        <c:crosses val="autoZero"/>
        <c:auto val="1"/>
        <c:lblAlgn val="ctr"/>
        <c:lblOffset val="100"/>
        <c:tickLblSkip val="1"/>
        <c:tickMarkSkip val="1"/>
        <c:noMultiLvlLbl val="0"/>
      </c:catAx>
      <c:valAx>
        <c:axId val="990707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5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c:v>
                </c:pt>
                <c:pt idx="1">
                  <c:v>8.18</c:v>
                </c:pt>
                <c:pt idx="2">
                  <c:v>9.74</c:v>
                </c:pt>
                <c:pt idx="3">
                  <c:v>7.39</c:v>
                </c:pt>
                <c:pt idx="4">
                  <c:v>12.83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5.42</c:v>
                </c:pt>
                <c:pt idx="1">
                  <c:v>5.62</c:v>
                </c:pt>
                <c:pt idx="2">
                  <c:v>6.81</c:v>
                </c:pt>
                <c:pt idx="3">
                  <c:v>8.5299999999999994</c:v>
                </c:pt>
                <c:pt idx="4">
                  <c:v>13.75</c:v>
                </c:pt>
              </c:numCache>
            </c:numRef>
          </c:val>
        </c:ser>
        <c:dLbls>
          <c:showLegendKey val="0"/>
          <c:showVal val="0"/>
          <c:showCatName val="0"/>
          <c:showSerName val="0"/>
          <c:showPercent val="0"/>
          <c:showBubbleSize val="0"/>
        </c:dLbls>
        <c:gapWidth val="250"/>
        <c:overlap val="100"/>
        <c:axId val="128568320"/>
        <c:axId val="12857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8.19</c:v>
                </c:pt>
                <c:pt idx="1">
                  <c:v>3.23</c:v>
                </c:pt>
                <c:pt idx="2">
                  <c:v>2.46</c:v>
                </c:pt>
                <c:pt idx="3">
                  <c:v>-0.86</c:v>
                </c:pt>
                <c:pt idx="4">
                  <c:v>10.37</c:v>
                </c:pt>
              </c:numCache>
            </c:numRef>
          </c:val>
          <c:smooth val="0"/>
        </c:ser>
        <c:dLbls>
          <c:showLegendKey val="0"/>
          <c:showVal val="0"/>
          <c:showCatName val="0"/>
          <c:showSerName val="0"/>
          <c:showPercent val="0"/>
          <c:showBubbleSize val="0"/>
        </c:dLbls>
        <c:marker val="1"/>
        <c:smooth val="0"/>
        <c:axId val="128568320"/>
        <c:axId val="128570496"/>
      </c:lineChart>
      <c:catAx>
        <c:axId val="12856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570496"/>
        <c:crosses val="autoZero"/>
        <c:auto val="1"/>
        <c:lblAlgn val="ctr"/>
        <c:lblOffset val="100"/>
        <c:tickLblSkip val="1"/>
        <c:tickMarkSkip val="1"/>
        <c:noMultiLvlLbl val="0"/>
      </c:catAx>
      <c:valAx>
        <c:axId val="12857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6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0.11</c:v>
                </c:pt>
                <c:pt idx="4">
                  <c:v>#N/A</c:v>
                </c:pt>
                <c:pt idx="5">
                  <c:v>0.09</c:v>
                </c:pt>
                <c:pt idx="6">
                  <c:v>#N/A</c:v>
                </c:pt>
                <c:pt idx="7">
                  <c:v>0.12</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0.06</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瀬戸内町国民健康保険（直営診療勘定）特別会計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0.11</c:v>
                </c:pt>
                <c:pt idx="4">
                  <c:v>#N/A</c:v>
                </c:pt>
                <c:pt idx="5">
                  <c:v>0.1</c:v>
                </c:pt>
                <c:pt idx="6">
                  <c:v>#N/A</c:v>
                </c:pt>
                <c:pt idx="7">
                  <c:v>7.0000000000000007E-2</c:v>
                </c:pt>
                <c:pt idx="8">
                  <c:v>#N/A</c:v>
                </c:pt>
                <c:pt idx="9">
                  <c:v>0.08</c:v>
                </c:pt>
              </c:numCache>
            </c:numRef>
          </c:val>
        </c:ser>
        <c:ser>
          <c:idx val="3"/>
          <c:order val="3"/>
          <c:tx>
            <c:strRef>
              <c:f>データシート!$A$30</c:f>
              <c:strCache>
                <c:ptCount val="1"/>
                <c:pt idx="0">
                  <c:v>瀬戸内町国民健康保険（事業勘定）特別会計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13.69</c:v>
                </c:pt>
                <c:pt idx="1">
                  <c:v>#N/A</c:v>
                </c:pt>
                <c:pt idx="2">
                  <c:v>8.3800000000000008</c:v>
                </c:pt>
                <c:pt idx="3">
                  <c:v>#N/A</c:v>
                </c:pt>
                <c:pt idx="4">
                  <c:v>5.17</c:v>
                </c:pt>
                <c:pt idx="5">
                  <c:v>#N/A</c:v>
                </c:pt>
                <c:pt idx="6">
                  <c:v>2.02</c:v>
                </c:pt>
                <c:pt idx="7">
                  <c:v>#N/A</c:v>
                </c:pt>
                <c:pt idx="8">
                  <c:v>#N/A</c:v>
                </c:pt>
                <c:pt idx="9">
                  <c:v>0.2</c:v>
                </c:pt>
              </c:numCache>
            </c:numRef>
          </c:val>
        </c:ser>
        <c:ser>
          <c:idx val="4"/>
          <c:order val="4"/>
          <c:tx>
            <c:strRef>
              <c:f>データシート!$A$31</c:f>
              <c:strCache>
                <c:ptCount val="1"/>
                <c:pt idx="0">
                  <c:v>瀬戸内町船舶交通事業特別会計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0.54</c:v>
                </c:pt>
                <c:pt idx="1">
                  <c:v>#N/A</c:v>
                </c:pt>
                <c:pt idx="2">
                  <c:v>#N/A</c:v>
                </c:pt>
                <c:pt idx="3">
                  <c:v>0</c:v>
                </c:pt>
                <c:pt idx="4">
                  <c:v>#N/A</c:v>
                </c:pt>
                <c:pt idx="5">
                  <c:v>0</c:v>
                </c:pt>
                <c:pt idx="6">
                  <c:v>#N/A</c:v>
                </c:pt>
                <c:pt idx="7">
                  <c:v>0.21</c:v>
                </c:pt>
                <c:pt idx="8">
                  <c:v>#N/A</c:v>
                </c:pt>
                <c:pt idx="9">
                  <c:v>0.23</c:v>
                </c:pt>
              </c:numCache>
            </c:numRef>
          </c:val>
        </c:ser>
        <c:ser>
          <c:idx val="5"/>
          <c:order val="5"/>
          <c:tx>
            <c:strRef>
              <c:f>データシート!$A$32</c:f>
              <c:strCache>
                <c:ptCount val="1"/>
                <c:pt idx="0">
                  <c:v>瀬戸内町簡易水道事業特別会計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1.05</c:v>
                </c:pt>
                <c:pt idx="1">
                  <c:v>#N/A</c:v>
                </c:pt>
                <c:pt idx="2">
                  <c:v>0.14000000000000001</c:v>
                </c:pt>
                <c:pt idx="3">
                  <c:v>#N/A</c:v>
                </c:pt>
                <c:pt idx="4">
                  <c:v>#N/A</c:v>
                </c:pt>
                <c:pt idx="5">
                  <c:v>0.12</c:v>
                </c:pt>
                <c:pt idx="6">
                  <c:v>#N/A</c:v>
                </c:pt>
                <c:pt idx="7">
                  <c:v>0.14000000000000001</c:v>
                </c:pt>
                <c:pt idx="8">
                  <c:v>#N/A</c:v>
                </c:pt>
                <c:pt idx="9">
                  <c:v>0.26</c:v>
                </c:pt>
              </c:numCache>
            </c:numRef>
          </c:val>
        </c:ser>
        <c:ser>
          <c:idx val="6"/>
          <c:order val="6"/>
          <c:tx>
            <c:strRef>
              <c:f>データシート!$A$33</c:f>
              <c:strCache>
                <c:ptCount val="1"/>
                <c:pt idx="0">
                  <c:v>瀬戸内町巡回診療施設特別会計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1.89</c:v>
                </c:pt>
                <c:pt idx="1">
                  <c:v>#N/A</c:v>
                </c:pt>
                <c:pt idx="2">
                  <c:v>1.4</c:v>
                </c:pt>
                <c:pt idx="3">
                  <c:v>#N/A</c:v>
                </c:pt>
                <c:pt idx="4">
                  <c:v>0.46</c:v>
                </c:pt>
                <c:pt idx="5">
                  <c:v>#N/A</c:v>
                </c:pt>
                <c:pt idx="6">
                  <c:v>#N/A</c:v>
                </c:pt>
                <c:pt idx="7">
                  <c:v>0.09</c:v>
                </c:pt>
                <c:pt idx="8">
                  <c:v>#N/A</c:v>
                </c:pt>
                <c:pt idx="9">
                  <c:v>0.36</c:v>
                </c:pt>
              </c:numCache>
            </c:numRef>
          </c:val>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0.37</c:v>
                </c:pt>
                <c:pt idx="2">
                  <c:v>#N/A</c:v>
                </c:pt>
                <c:pt idx="3">
                  <c:v>0.64</c:v>
                </c:pt>
                <c:pt idx="4">
                  <c:v>#N/A</c:v>
                </c:pt>
                <c:pt idx="5">
                  <c:v>0.6</c:v>
                </c:pt>
                <c:pt idx="6">
                  <c:v>#N/A</c:v>
                </c:pt>
                <c:pt idx="7">
                  <c:v>0.85</c:v>
                </c:pt>
                <c:pt idx="8">
                  <c:v>#N/A</c:v>
                </c:pt>
                <c:pt idx="9">
                  <c:v>0.78</c:v>
                </c:pt>
              </c:numCache>
            </c:numRef>
          </c:val>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2.2200000000000002</c:v>
                </c:pt>
                <c:pt idx="2">
                  <c:v>#N/A</c:v>
                </c:pt>
                <c:pt idx="3">
                  <c:v>2.0699999999999998</c:v>
                </c:pt>
                <c:pt idx="4">
                  <c:v>#N/A</c:v>
                </c:pt>
                <c:pt idx="5">
                  <c:v>2.2599999999999998</c:v>
                </c:pt>
                <c:pt idx="6">
                  <c:v>#N/A</c:v>
                </c:pt>
                <c:pt idx="7">
                  <c:v>2.73</c:v>
                </c:pt>
                <c:pt idx="8">
                  <c:v>#N/A</c:v>
                </c:pt>
                <c:pt idx="9">
                  <c:v>3.18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7.28</c:v>
                </c:pt>
                <c:pt idx="2">
                  <c:v>#N/A</c:v>
                </c:pt>
                <c:pt idx="3">
                  <c:v>9.58</c:v>
                </c:pt>
                <c:pt idx="4">
                  <c:v>#N/A</c:v>
                </c:pt>
                <c:pt idx="5">
                  <c:v>10.199999999999999</c:v>
                </c:pt>
                <c:pt idx="6">
                  <c:v>#N/A</c:v>
                </c:pt>
                <c:pt idx="7">
                  <c:v>7.3</c:v>
                </c:pt>
                <c:pt idx="8">
                  <c:v>#N/A</c:v>
                </c:pt>
                <c:pt idx="9">
                  <c:v>12.46</c:v>
                </c:pt>
              </c:numCache>
            </c:numRef>
          </c:val>
        </c:ser>
        <c:dLbls>
          <c:showLegendKey val="0"/>
          <c:showVal val="0"/>
          <c:showCatName val="0"/>
          <c:showSerName val="0"/>
          <c:showPercent val="0"/>
          <c:showBubbleSize val="0"/>
        </c:dLbls>
        <c:gapWidth val="150"/>
        <c:overlap val="100"/>
        <c:axId val="47543424"/>
        <c:axId val="47544960"/>
      </c:barChart>
      <c:catAx>
        <c:axId val="475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44960"/>
        <c:crosses val="autoZero"/>
        <c:auto val="1"/>
        <c:lblAlgn val="ctr"/>
        <c:lblOffset val="100"/>
        <c:tickLblSkip val="1"/>
        <c:tickMarkSkip val="1"/>
        <c:noMultiLvlLbl val="0"/>
      </c:catAx>
      <c:valAx>
        <c:axId val="4754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4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1172</c:v>
                </c:pt>
                <c:pt idx="5">
                  <c:v>1146</c:v>
                </c:pt>
                <c:pt idx="8">
                  <c:v>1079</c:v>
                </c:pt>
                <c:pt idx="11">
                  <c:v>1080</c:v>
                </c:pt>
                <c:pt idx="14">
                  <c:v>1027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c:v>
                </c:pt>
                <c:pt idx="3">
                  <c:v>7</c:v>
                </c:pt>
                <c:pt idx="6">
                  <c:v>7</c:v>
                </c:pt>
                <c:pt idx="9">
                  <c:v>7</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c:v>
                </c:pt>
                <c:pt idx="3">
                  <c:v>69</c:v>
                </c:pt>
                <c:pt idx="6">
                  <c:v>75</c:v>
                </c:pt>
                <c:pt idx="9">
                  <c:v>62</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1760</c:v>
                </c:pt>
                <c:pt idx="3">
                  <c:v>1670</c:v>
                </c:pt>
                <c:pt idx="6">
                  <c:v>1577</c:v>
                </c:pt>
                <c:pt idx="9">
                  <c:v>1488</c:v>
                </c:pt>
                <c:pt idx="12">
                  <c:v>1402</c:v>
                </c:pt>
              </c:numCache>
            </c:numRef>
          </c:val>
        </c:ser>
        <c:dLbls>
          <c:showLegendKey val="0"/>
          <c:showVal val="0"/>
          <c:showCatName val="0"/>
          <c:showSerName val="0"/>
          <c:showPercent val="0"/>
          <c:showBubbleSize val="0"/>
        </c:dLbls>
        <c:gapWidth val="100"/>
        <c:overlap val="100"/>
        <c:axId val="129234816"/>
        <c:axId val="12930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667</c:v>
                </c:pt>
                <c:pt idx="2">
                  <c:v>#N/A</c:v>
                </c:pt>
                <c:pt idx="3">
                  <c:v>#N/A</c:v>
                </c:pt>
                <c:pt idx="4">
                  <c:v>606</c:v>
                </c:pt>
                <c:pt idx="5">
                  <c:v>#N/A</c:v>
                </c:pt>
                <c:pt idx="6">
                  <c:v>#N/A</c:v>
                </c:pt>
                <c:pt idx="7">
                  <c:v>586</c:v>
                </c:pt>
                <c:pt idx="8">
                  <c:v>#N/A</c:v>
                </c:pt>
                <c:pt idx="9">
                  <c:v>#N/A</c:v>
                </c:pt>
                <c:pt idx="10">
                  <c:v>483</c:v>
                </c:pt>
                <c:pt idx="11">
                  <c:v>#N/A</c:v>
                </c:pt>
                <c:pt idx="12">
                  <c:v>#N/A</c:v>
                </c:pt>
                <c:pt idx="13">
                  <c:v>442</c:v>
                </c:pt>
                <c:pt idx="14">
                  <c:v>#N/A</c:v>
                </c:pt>
              </c:numCache>
            </c:numRef>
          </c:val>
          <c:smooth val="0"/>
        </c:ser>
        <c:dLbls>
          <c:showLegendKey val="0"/>
          <c:showVal val="0"/>
          <c:showCatName val="0"/>
          <c:showSerName val="0"/>
          <c:showPercent val="0"/>
          <c:showBubbleSize val="0"/>
        </c:dLbls>
        <c:marker val="1"/>
        <c:smooth val="0"/>
        <c:axId val="129234816"/>
        <c:axId val="129306624"/>
      </c:lineChart>
      <c:catAx>
        <c:axId val="1292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306624"/>
        <c:crosses val="autoZero"/>
        <c:auto val="1"/>
        <c:lblAlgn val="ctr"/>
        <c:lblOffset val="100"/>
        <c:tickLblSkip val="1"/>
        <c:tickMarkSkip val="1"/>
        <c:noMultiLvlLbl val="0"/>
      </c:catAx>
      <c:valAx>
        <c:axId val="12930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8404</c:v>
                </c:pt>
                <c:pt idx="5">
                  <c:v>8209</c:v>
                </c:pt>
                <c:pt idx="8">
                  <c:v>8085</c:v>
                </c:pt>
                <c:pt idx="11">
                  <c:v>8122</c:v>
                </c:pt>
                <c:pt idx="14">
                  <c:v>8358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472</c:v>
                </c:pt>
                <c:pt idx="5">
                  <c:v>466</c:v>
                </c:pt>
                <c:pt idx="8">
                  <c:v>479</c:v>
                </c:pt>
                <c:pt idx="11">
                  <c:v>502</c:v>
                </c:pt>
                <c:pt idx="14">
                  <c:v>526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584</c:v>
                </c:pt>
                <c:pt idx="5">
                  <c:v>605</c:v>
                </c:pt>
                <c:pt idx="8">
                  <c:v>647</c:v>
                </c:pt>
                <c:pt idx="11">
                  <c:v>729</c:v>
                </c:pt>
                <c:pt idx="14">
                  <c:v>1146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380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133</c:v>
                </c:pt>
                <c:pt idx="3">
                  <c:v>161</c:v>
                </c:pt>
                <c:pt idx="6">
                  <c:v>173</c:v>
                </c:pt>
                <c:pt idx="9">
                  <c:v>163</c:v>
                </c:pt>
                <c:pt idx="12">
                  <c:v>195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1696</c:v>
                </c:pt>
                <c:pt idx="3">
                  <c:v>1828</c:v>
                </c:pt>
                <c:pt idx="6">
                  <c:v>1817</c:v>
                </c:pt>
                <c:pt idx="9">
                  <c:v>1776</c:v>
                </c:pt>
                <c:pt idx="12">
                  <c:v>1619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36</c:v>
                </c:pt>
                <c:pt idx="3">
                  <c:v>32</c:v>
                </c:pt>
                <c:pt idx="6">
                  <c:v>27</c:v>
                </c:pt>
                <c:pt idx="9">
                  <c:v>20</c:v>
                </c:pt>
                <c:pt idx="12">
                  <c:v>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774</c:v>
                </c:pt>
                <c:pt idx="3">
                  <c:v>812</c:v>
                </c:pt>
                <c:pt idx="6">
                  <c:v>912</c:v>
                </c:pt>
                <c:pt idx="9">
                  <c:v>901</c:v>
                </c:pt>
                <c:pt idx="12">
                  <c:v>893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65</c:v>
                </c:pt>
                <c:pt idx="3">
                  <c:v>60</c:v>
                </c:pt>
                <c:pt idx="6">
                  <c:v>55</c:v>
                </c:pt>
                <c:pt idx="9">
                  <c:v>50</c:v>
                </c:pt>
                <c:pt idx="12">
                  <c:v>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11873</c:v>
                </c:pt>
                <c:pt idx="3">
                  <c:v>11407</c:v>
                </c:pt>
                <c:pt idx="6">
                  <c:v>11044</c:v>
                </c:pt>
                <c:pt idx="9">
                  <c:v>11164</c:v>
                </c:pt>
                <c:pt idx="12">
                  <c:v>11326</c:v>
                </c:pt>
              </c:numCache>
            </c:numRef>
          </c:val>
        </c:ser>
        <c:dLbls>
          <c:showLegendKey val="0"/>
          <c:showVal val="0"/>
          <c:showCatName val="0"/>
          <c:showSerName val="0"/>
          <c:showPercent val="0"/>
          <c:showBubbleSize val="0"/>
        </c:dLbls>
        <c:gapWidth val="100"/>
        <c:overlap val="100"/>
        <c:axId val="129757952"/>
        <c:axId val="12975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5496</c:v>
                </c:pt>
                <c:pt idx="2">
                  <c:v>#N/A</c:v>
                </c:pt>
                <c:pt idx="3">
                  <c:v>#N/A</c:v>
                </c:pt>
                <c:pt idx="4">
                  <c:v>5022</c:v>
                </c:pt>
                <c:pt idx="5">
                  <c:v>#N/A</c:v>
                </c:pt>
                <c:pt idx="6">
                  <c:v>#N/A</c:v>
                </c:pt>
                <c:pt idx="7">
                  <c:v>4819</c:v>
                </c:pt>
                <c:pt idx="8">
                  <c:v>#N/A</c:v>
                </c:pt>
                <c:pt idx="9">
                  <c:v>#N/A</c:v>
                </c:pt>
                <c:pt idx="10">
                  <c:v>4721</c:v>
                </c:pt>
                <c:pt idx="11">
                  <c:v>#N/A</c:v>
                </c:pt>
                <c:pt idx="12">
                  <c:v>#N/A</c:v>
                </c:pt>
                <c:pt idx="13">
                  <c:v>4057</c:v>
                </c:pt>
                <c:pt idx="14">
                  <c:v>#N/A</c:v>
                </c:pt>
              </c:numCache>
            </c:numRef>
          </c:val>
          <c:smooth val="0"/>
        </c:ser>
        <c:dLbls>
          <c:showLegendKey val="0"/>
          <c:showVal val="0"/>
          <c:showCatName val="0"/>
          <c:showSerName val="0"/>
          <c:showPercent val="0"/>
          <c:showBubbleSize val="0"/>
        </c:dLbls>
        <c:marker val="1"/>
        <c:smooth val="0"/>
        <c:axId val="129757952"/>
        <c:axId val="129759872"/>
      </c:lineChart>
      <c:catAx>
        <c:axId val="1297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59872"/>
        <c:crosses val="autoZero"/>
        <c:auto val="1"/>
        <c:lblAlgn val="ctr"/>
        <c:lblOffset val="100"/>
        <c:tickLblSkip val="1"/>
        <c:tickMarkSkip val="1"/>
        <c:noMultiLvlLbl val="0"/>
      </c:catAx>
      <c:valAx>
        <c:axId val="12975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9,626
9,616
239.95
10,721,456
10,037,647
656,159
5,115,097
11,326,010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外海離島に所在する本町は、さらに属島の有人３島をかかえ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p>
        <a:p>
          <a:r>
            <a:rPr kumimoji="1" lang="ja-JP" altLang="en-US" sz="1300">
              <a:latin typeface="ＭＳ Ｐゴシック"/>
            </a:rPr>
            <a:t>今後は滞納徴収強化を含めた収入確保に努めるとともに、事務事業の見直しや機構改革を実施することで歳出を抑制し、財政の健全化を図っていく。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132927</xdr:rowOff>
    </xdr:from>
    <xdr:to>
      <xdr:col>7</xdr:col>
      <xdr:colOff>152400</xdr:colOff>
      <xdr:row>44</xdr:row>
      <xdr:rowOff>132927</xdr:rowOff>
    </xdr:to>
    <xdr:cxnSp macro="">
      <xdr:nvCxnSpPr>
        <xdr:cNvPr id="67" name="直線コネクタ 66"/>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132927</xdr:rowOff>
    </xdr:to>
    <xdr:cxnSp macro="">
      <xdr:nvCxnSpPr>
        <xdr:cNvPr id="70" name="直線コネクタ 69"/>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132927</xdr:rowOff>
    </xdr:to>
    <xdr:cxnSp macro="">
      <xdr:nvCxnSpPr>
        <xdr:cNvPr id="73" name="直線コネクタ 72"/>
        <xdr:cNvCxnSpPr/>
      </xdr:nvCxnSpPr>
      <xdr:spPr>
        <a:xfrm>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116840</xdr:rowOff>
    </xdr:from>
    <xdr:to>
      <xdr:col>3</xdr:col>
      <xdr:colOff>279400</xdr:colOff>
      <xdr:row>44</xdr:row>
      <xdr:rowOff>124883</xdr:rowOff>
    </xdr:to>
    <xdr:cxnSp macro="">
      <xdr:nvCxnSpPr>
        <xdr:cNvPr id="76" name="直線コネクタ 75"/>
        <xdr:cNvCxnSpPr/>
      </xdr:nvCxnSpPr>
      <xdr:spPr>
        <a:xfrm>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119380</xdr:rowOff>
    </xdr:from>
    <xdr:to>
      <xdr:col>3</xdr:col>
      <xdr:colOff>330200</xdr:colOff>
      <xdr:row>43</xdr:row>
      <xdr:rowOff>49530</xdr:rowOff>
    </xdr:to>
    <xdr:sp macro="" textlink="">
      <xdr:nvSpPr>
        <xdr:cNvPr id="77" name="フローチャート : 判断 76"/>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59707</xdr:rowOff>
    </xdr:from>
    <xdr:ext cx="762000" cy="259045"/>
    <xdr:sp macro="" textlink="">
      <xdr:nvSpPr>
        <xdr:cNvPr id="78" name="テキスト ボックス 77"/>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79" name="フローチャート : 判断 78"/>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0" name="テキスト ボックス 79"/>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82127</xdr:rowOff>
    </xdr:from>
    <xdr:to>
      <xdr:col>7</xdr:col>
      <xdr:colOff>203200</xdr:colOff>
      <xdr:row>45</xdr:row>
      <xdr:rowOff>12277</xdr:rowOff>
    </xdr:to>
    <xdr:sp macro="" textlink="">
      <xdr:nvSpPr>
        <xdr:cNvPr id="86" name="円/楕円 85"/>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149454</xdr:rowOff>
    </xdr:from>
    <xdr:ext cx="762000" cy="259045"/>
    <xdr:sp macro="" textlink="">
      <xdr:nvSpPr>
        <xdr:cNvPr id="87" name="財政力該当値テキスト"/>
        <xdr:cNvSpPr txBox="1"/>
      </xdr:nvSpPr>
      <xdr:spPr>
        <a:xfrm>
          <a:off x="5041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82127</xdr:rowOff>
    </xdr:from>
    <xdr:to>
      <xdr:col>6</xdr:col>
      <xdr:colOff>50800</xdr:colOff>
      <xdr:row>45</xdr:row>
      <xdr:rowOff>12277</xdr:rowOff>
    </xdr:to>
    <xdr:sp macro="" textlink="">
      <xdr:nvSpPr>
        <xdr:cNvPr id="88" name="円/楕円 87"/>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168504</xdr:rowOff>
    </xdr:from>
    <xdr:ext cx="736600" cy="259045"/>
    <xdr:sp macro="" textlink="">
      <xdr:nvSpPr>
        <xdr:cNvPr id="89" name="テキスト ボックス 88"/>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82127</xdr:rowOff>
    </xdr:from>
    <xdr:to>
      <xdr:col>4</xdr:col>
      <xdr:colOff>533400</xdr:colOff>
      <xdr:row>45</xdr:row>
      <xdr:rowOff>12277</xdr:rowOff>
    </xdr:to>
    <xdr:sp macro="" textlink="">
      <xdr:nvSpPr>
        <xdr:cNvPr id="90" name="円/楕円 89"/>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168504</xdr:rowOff>
    </xdr:from>
    <xdr:ext cx="762000" cy="259045"/>
    <xdr:sp macro="" textlink="">
      <xdr:nvSpPr>
        <xdr:cNvPr id="91" name="テキスト ボックス 90"/>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4" name="円/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公債費や人件費等の経常経費の縮減に努めてきた結果、年々改善してきた経常収支比率は類似団体平均を下回ることができた。</a:t>
          </a:r>
        </a:p>
        <a:p>
          <a:r>
            <a:rPr kumimoji="1" lang="ja-JP" altLang="en-US" sz="1300">
              <a:latin typeface="ＭＳ Ｐゴシック"/>
            </a:rPr>
            <a:t>今後も引き続き公債費の平準化による抑制や、適正な職員定員管理による人件費の抑制に努め、安定の目安とされる</a:t>
          </a:r>
          <a:r>
            <a:rPr kumimoji="1" lang="en-US" altLang="ja-JP" sz="1300">
              <a:latin typeface="ＭＳ Ｐゴシック"/>
            </a:rPr>
            <a:t>80</a:t>
          </a:r>
          <a:r>
            <a:rPr kumimoji="1" lang="ja-JP" altLang="en-US" sz="1300">
              <a:latin typeface="ＭＳ Ｐゴシック"/>
            </a:rPr>
            <a:t>％に近づける。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7438</xdr:rowOff>
    </xdr:from>
    <xdr:to>
      <xdr:col>7</xdr:col>
      <xdr:colOff>152400</xdr:colOff>
      <xdr:row>63</xdr:row>
      <xdr:rowOff>24674</xdr:rowOff>
    </xdr:to>
    <xdr:cxnSp macro="">
      <xdr:nvCxnSpPr>
        <xdr:cNvPr id="132" name="直線コネクタ 131"/>
        <xdr:cNvCxnSpPr/>
      </xdr:nvCxnSpPr>
      <xdr:spPr>
        <a:xfrm flipV="1">
          <a:off x="4114800" y="1080878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24674</xdr:rowOff>
    </xdr:from>
    <xdr:to>
      <xdr:col>6</xdr:col>
      <xdr:colOff>0</xdr:colOff>
      <xdr:row>63</xdr:row>
      <xdr:rowOff>86723</xdr:rowOff>
    </xdr:to>
    <xdr:cxnSp macro="">
      <xdr:nvCxnSpPr>
        <xdr:cNvPr id="135" name="直線コネクタ 134"/>
        <xdr:cNvCxnSpPr/>
      </xdr:nvCxnSpPr>
      <xdr:spPr>
        <a:xfrm flipV="1">
          <a:off x="3225800" y="108260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86723</xdr:rowOff>
    </xdr:to>
    <xdr:cxnSp macro="">
      <xdr:nvCxnSpPr>
        <xdr:cNvPr id="138" name="直線コネクタ 137"/>
        <xdr:cNvCxnSpPr/>
      </xdr:nvCxnSpPr>
      <xdr:spPr>
        <a:xfrm>
          <a:off x="2336800" y="1086739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64</xdr:row>
      <xdr:rowOff>87630</xdr:rowOff>
    </xdr:to>
    <xdr:cxnSp macro="">
      <xdr:nvCxnSpPr>
        <xdr:cNvPr id="141" name="直線コネクタ 140"/>
        <xdr:cNvCxnSpPr/>
      </xdr:nvCxnSpPr>
      <xdr:spPr>
        <a:xfrm flipV="1">
          <a:off x="1447800" y="108673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48804</xdr:rowOff>
    </xdr:from>
    <xdr:to>
      <xdr:col>3</xdr:col>
      <xdr:colOff>330200</xdr:colOff>
      <xdr:row>62</xdr:row>
      <xdr:rowOff>150404</xdr:rowOff>
    </xdr:to>
    <xdr:sp macro="" textlink="">
      <xdr:nvSpPr>
        <xdr:cNvPr id="142" name="フローチャート : 判断 141"/>
        <xdr:cNvSpPr/>
      </xdr:nvSpPr>
      <xdr:spPr>
        <a:xfrm>
          <a:off x="2286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160581</xdr:rowOff>
    </xdr:from>
    <xdr:ext cx="762000" cy="259045"/>
    <xdr:sp macro="" textlink="">
      <xdr:nvSpPr>
        <xdr:cNvPr id="143" name="テキスト ボックス 142"/>
        <xdr:cNvSpPr txBox="1"/>
      </xdr:nvSpPr>
      <xdr:spPr>
        <a:xfrm>
          <a:off x="1955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42817</xdr:rowOff>
    </xdr:from>
    <xdr:to>
      <xdr:col>2</xdr:col>
      <xdr:colOff>127000</xdr:colOff>
      <xdr:row>63</xdr:row>
      <xdr:rowOff>144417</xdr:rowOff>
    </xdr:to>
    <xdr:sp macro="" textlink="">
      <xdr:nvSpPr>
        <xdr:cNvPr id="144" name="フローチャート : 判断 143"/>
        <xdr:cNvSpPr/>
      </xdr:nvSpPr>
      <xdr:spPr>
        <a:xfrm>
          <a:off x="1397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154594</xdr:rowOff>
    </xdr:from>
    <xdr:ext cx="762000" cy="259045"/>
    <xdr:sp macro="" textlink="">
      <xdr:nvSpPr>
        <xdr:cNvPr id="145" name="テキスト ボックス 144"/>
        <xdr:cNvSpPr txBox="1"/>
      </xdr:nvSpPr>
      <xdr:spPr>
        <a:xfrm>
          <a:off x="1066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128088</xdr:rowOff>
    </xdr:from>
    <xdr:to>
      <xdr:col>7</xdr:col>
      <xdr:colOff>203200</xdr:colOff>
      <xdr:row>63</xdr:row>
      <xdr:rowOff>58238</xdr:rowOff>
    </xdr:to>
    <xdr:sp macro="" textlink="">
      <xdr:nvSpPr>
        <xdr:cNvPr id="151" name="円/楕円 150"/>
        <xdr:cNvSpPr/>
      </xdr:nvSpPr>
      <xdr:spPr>
        <a:xfrm>
          <a:off x="4902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144615</xdr:rowOff>
    </xdr:from>
    <xdr:ext cx="762000" cy="259045"/>
    <xdr:sp macro="" textlink="">
      <xdr:nvSpPr>
        <xdr:cNvPr id="152" name="財政構造の弾力性該当値テキスト"/>
        <xdr:cNvSpPr txBox="1"/>
      </xdr:nvSpPr>
      <xdr:spPr>
        <a:xfrm>
          <a:off x="50419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145324</xdr:rowOff>
    </xdr:from>
    <xdr:to>
      <xdr:col>6</xdr:col>
      <xdr:colOff>50800</xdr:colOff>
      <xdr:row>63</xdr:row>
      <xdr:rowOff>75474</xdr:rowOff>
    </xdr:to>
    <xdr:sp macro="" textlink="">
      <xdr:nvSpPr>
        <xdr:cNvPr id="153" name="円/楕円 152"/>
        <xdr:cNvSpPr/>
      </xdr:nvSpPr>
      <xdr:spPr>
        <a:xfrm>
          <a:off x="4064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60251</xdr:rowOff>
    </xdr:from>
    <xdr:ext cx="736600" cy="259045"/>
    <xdr:sp macro="" textlink="">
      <xdr:nvSpPr>
        <xdr:cNvPr id="154" name="テキスト ボックス 153"/>
        <xdr:cNvSpPr txBox="1"/>
      </xdr:nvSpPr>
      <xdr:spPr>
        <a:xfrm>
          <a:off x="3733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35923</xdr:rowOff>
    </xdr:from>
    <xdr:to>
      <xdr:col>4</xdr:col>
      <xdr:colOff>533400</xdr:colOff>
      <xdr:row>63</xdr:row>
      <xdr:rowOff>137523</xdr:rowOff>
    </xdr:to>
    <xdr:sp macro="" textlink="">
      <xdr:nvSpPr>
        <xdr:cNvPr id="155" name="円/楕円 154"/>
        <xdr:cNvSpPr/>
      </xdr:nvSpPr>
      <xdr:spPr>
        <a:xfrm>
          <a:off x="3175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122300</xdr:rowOff>
    </xdr:from>
    <xdr:ext cx="762000" cy="259045"/>
    <xdr:sp macro="" textlink="">
      <xdr:nvSpPr>
        <xdr:cNvPr id="156" name="テキスト ボックス 155"/>
        <xdr:cNvSpPr txBox="1"/>
      </xdr:nvSpPr>
      <xdr:spPr>
        <a:xfrm>
          <a:off x="2844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7" name="円/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8" name="テキスト ボックス 157"/>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9" name="円/楕円 158"/>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60" name="テキスト ボックス 159"/>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[264,967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124,054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に位置し、更に有人の属島を有するなど広域な行政区域を抱えているため、類似団体に比べて職員数が多い。また旅費や行政区域内での移動に係る車両船舶借上料、燃料費等の経費も大きいため、基準財政規模は最大クラスとなっている。加えて人口も減少してきているため人口一人当たりの経費は類似団体平均を大きく上回っている。</a:t>
          </a:r>
        </a:p>
        <a:p>
          <a:r>
            <a:rPr kumimoji="1" lang="ja-JP" altLang="en-US" sz="1300">
              <a:latin typeface="ＭＳ Ｐゴシック"/>
            </a:rPr>
            <a:t>今後は適正な職員定員管理を行い、物件費に対しては費用対効果の検証をし、行政サービス提供にかかるコスト意識を高めて経費節減を図っていく。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135311</xdr:rowOff>
    </xdr:from>
    <xdr:to>
      <xdr:col>7</xdr:col>
      <xdr:colOff>152400</xdr:colOff>
      <xdr:row>82</xdr:row>
      <xdr:rowOff>141004</xdr:rowOff>
    </xdr:to>
    <xdr:cxnSp macro="">
      <xdr:nvCxnSpPr>
        <xdr:cNvPr id="196" name="直線コネクタ 195"/>
        <xdr:cNvCxnSpPr/>
      </xdr:nvCxnSpPr>
      <xdr:spPr>
        <a:xfrm>
          <a:off x="4114800" y="14194211"/>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135311</xdr:rowOff>
    </xdr:from>
    <xdr:to>
      <xdr:col>6</xdr:col>
      <xdr:colOff>0</xdr:colOff>
      <xdr:row>82</xdr:row>
      <xdr:rowOff>149163</xdr:rowOff>
    </xdr:to>
    <xdr:cxnSp macro="">
      <xdr:nvCxnSpPr>
        <xdr:cNvPr id="199" name="直線コネクタ 198"/>
        <xdr:cNvCxnSpPr/>
      </xdr:nvCxnSpPr>
      <xdr:spPr>
        <a:xfrm flipV="1">
          <a:off x="3225800" y="14194211"/>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124225</xdr:rowOff>
    </xdr:from>
    <xdr:to>
      <xdr:col>4</xdr:col>
      <xdr:colOff>482600</xdr:colOff>
      <xdr:row>82</xdr:row>
      <xdr:rowOff>149163</xdr:rowOff>
    </xdr:to>
    <xdr:cxnSp macro="">
      <xdr:nvCxnSpPr>
        <xdr:cNvPr id="202" name="直線コネクタ 201"/>
        <xdr:cNvCxnSpPr/>
      </xdr:nvCxnSpPr>
      <xdr:spPr>
        <a:xfrm>
          <a:off x="2336800" y="14183125"/>
          <a:ext cx="889000" cy="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124059</xdr:rowOff>
    </xdr:from>
    <xdr:to>
      <xdr:col>3</xdr:col>
      <xdr:colOff>279400</xdr:colOff>
      <xdr:row>82</xdr:row>
      <xdr:rowOff>124225</xdr:rowOff>
    </xdr:to>
    <xdr:cxnSp macro="">
      <xdr:nvCxnSpPr>
        <xdr:cNvPr id="205" name="直線コネクタ 204"/>
        <xdr:cNvCxnSpPr/>
      </xdr:nvCxnSpPr>
      <xdr:spPr>
        <a:xfrm>
          <a:off x="1447800" y="1418295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67295</xdr:rowOff>
    </xdr:from>
    <xdr:to>
      <xdr:col>3</xdr:col>
      <xdr:colOff>330200</xdr:colOff>
      <xdr:row>81</xdr:row>
      <xdr:rowOff>168895</xdr:rowOff>
    </xdr:to>
    <xdr:sp macro="" textlink="">
      <xdr:nvSpPr>
        <xdr:cNvPr id="206" name="フローチャート : 判断 205"/>
        <xdr:cNvSpPr/>
      </xdr:nvSpPr>
      <xdr:spPr>
        <a:xfrm>
          <a:off x="2286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7622</xdr:rowOff>
    </xdr:from>
    <xdr:ext cx="762000" cy="259045"/>
    <xdr:sp macro="" textlink="">
      <xdr:nvSpPr>
        <xdr:cNvPr id="207" name="テキスト ボックス 206"/>
        <xdr:cNvSpPr txBox="1"/>
      </xdr:nvSpPr>
      <xdr:spPr>
        <a:xfrm>
          <a:off x="1955800" y="1372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56274</xdr:rowOff>
    </xdr:from>
    <xdr:to>
      <xdr:col>2</xdr:col>
      <xdr:colOff>127000</xdr:colOff>
      <xdr:row>81</xdr:row>
      <xdr:rowOff>157874</xdr:rowOff>
    </xdr:to>
    <xdr:sp macro="" textlink="">
      <xdr:nvSpPr>
        <xdr:cNvPr id="208" name="フローチャート : 判断 207"/>
        <xdr:cNvSpPr/>
      </xdr:nvSpPr>
      <xdr:spPr>
        <a:xfrm>
          <a:off x="1397000" y="13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168051</xdr:rowOff>
    </xdr:from>
    <xdr:ext cx="762000" cy="259045"/>
    <xdr:sp macro="" textlink="">
      <xdr:nvSpPr>
        <xdr:cNvPr id="209" name="テキスト ボックス 208"/>
        <xdr:cNvSpPr txBox="1"/>
      </xdr:nvSpPr>
      <xdr:spPr>
        <a:xfrm>
          <a:off x="1066800" y="137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90204</xdr:rowOff>
    </xdr:from>
    <xdr:to>
      <xdr:col>7</xdr:col>
      <xdr:colOff>203200</xdr:colOff>
      <xdr:row>83</xdr:row>
      <xdr:rowOff>20354</xdr:rowOff>
    </xdr:to>
    <xdr:sp macro="" textlink="">
      <xdr:nvSpPr>
        <xdr:cNvPr id="215" name="円/楕円 214"/>
        <xdr:cNvSpPr/>
      </xdr:nvSpPr>
      <xdr:spPr>
        <a:xfrm>
          <a:off x="4902200" y="141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62281</xdr:rowOff>
    </xdr:from>
    <xdr:ext cx="762000" cy="259045"/>
    <xdr:sp macro="" textlink="">
      <xdr:nvSpPr>
        <xdr:cNvPr id="216" name="人件費・物件費等の状況該当値テキスト"/>
        <xdr:cNvSpPr txBox="1"/>
      </xdr:nvSpPr>
      <xdr:spPr>
        <a:xfrm>
          <a:off x="5041900" y="1412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264,967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84511</xdr:rowOff>
    </xdr:from>
    <xdr:to>
      <xdr:col>6</xdr:col>
      <xdr:colOff>50800</xdr:colOff>
      <xdr:row>83</xdr:row>
      <xdr:rowOff>14661</xdr:rowOff>
    </xdr:to>
    <xdr:sp macro="" textlink="">
      <xdr:nvSpPr>
        <xdr:cNvPr id="217" name="円/楕円 216"/>
        <xdr:cNvSpPr/>
      </xdr:nvSpPr>
      <xdr:spPr>
        <a:xfrm>
          <a:off x="4064000" y="141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170888</xdr:rowOff>
    </xdr:from>
    <xdr:ext cx="736600" cy="259045"/>
    <xdr:sp macro="" textlink="">
      <xdr:nvSpPr>
        <xdr:cNvPr id="218" name="テキスト ボックス 217"/>
        <xdr:cNvSpPr txBox="1"/>
      </xdr:nvSpPr>
      <xdr:spPr>
        <a:xfrm>
          <a:off x="3733800" y="1422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98363</xdr:rowOff>
    </xdr:from>
    <xdr:to>
      <xdr:col>4</xdr:col>
      <xdr:colOff>533400</xdr:colOff>
      <xdr:row>83</xdr:row>
      <xdr:rowOff>28513</xdr:rowOff>
    </xdr:to>
    <xdr:sp macro="" textlink="">
      <xdr:nvSpPr>
        <xdr:cNvPr id="219" name="円/楕円 218"/>
        <xdr:cNvSpPr/>
      </xdr:nvSpPr>
      <xdr:spPr>
        <a:xfrm>
          <a:off x="3175000" y="141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13290</xdr:rowOff>
    </xdr:from>
    <xdr:ext cx="762000" cy="259045"/>
    <xdr:sp macro="" textlink="">
      <xdr:nvSpPr>
        <xdr:cNvPr id="220" name="テキスト ボックス 219"/>
        <xdr:cNvSpPr txBox="1"/>
      </xdr:nvSpPr>
      <xdr:spPr>
        <a:xfrm>
          <a:off x="2844800" y="1424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73425</xdr:rowOff>
    </xdr:from>
    <xdr:to>
      <xdr:col>3</xdr:col>
      <xdr:colOff>330200</xdr:colOff>
      <xdr:row>83</xdr:row>
      <xdr:rowOff>3575</xdr:rowOff>
    </xdr:to>
    <xdr:sp macro="" textlink="">
      <xdr:nvSpPr>
        <xdr:cNvPr id="221" name="円/楕円 220"/>
        <xdr:cNvSpPr/>
      </xdr:nvSpPr>
      <xdr:spPr>
        <a:xfrm>
          <a:off x="2286000" y="141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159802</xdr:rowOff>
    </xdr:from>
    <xdr:ext cx="762000" cy="259045"/>
    <xdr:sp macro="" textlink="">
      <xdr:nvSpPr>
        <xdr:cNvPr id="222" name="テキスト ボックス 221"/>
        <xdr:cNvSpPr txBox="1"/>
      </xdr:nvSpPr>
      <xdr:spPr>
        <a:xfrm>
          <a:off x="1955800" y="1421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73259</xdr:rowOff>
    </xdr:from>
    <xdr:to>
      <xdr:col>2</xdr:col>
      <xdr:colOff>127000</xdr:colOff>
      <xdr:row>83</xdr:row>
      <xdr:rowOff>3409</xdr:rowOff>
    </xdr:to>
    <xdr:sp macro="" textlink="">
      <xdr:nvSpPr>
        <xdr:cNvPr id="223" name="円/楕円 222"/>
        <xdr:cNvSpPr/>
      </xdr:nvSpPr>
      <xdr:spPr>
        <a:xfrm>
          <a:off x="1397000" y="141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159636</xdr:rowOff>
    </xdr:from>
    <xdr:ext cx="762000" cy="259045"/>
    <xdr:sp macro="" textlink="">
      <xdr:nvSpPr>
        <xdr:cNvPr id="224" name="テキスト ボックス 223"/>
        <xdr:cNvSpPr txBox="1"/>
      </xdr:nvSpPr>
      <xdr:spPr>
        <a:xfrm>
          <a:off x="1066800" y="1421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類似団体及び全国町村平均と比較して低水準にある。</a:t>
          </a:r>
        </a:p>
        <a:p>
          <a:r>
            <a:rPr kumimoji="1" lang="ja-JP" altLang="en-US" sz="1300">
              <a:latin typeface="ＭＳ Ｐゴシック"/>
            </a:rPr>
            <a:t>今後も国家公務員を超えることが無いよう、人件費総額や職員数の適正化に努める。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119804</xdr:rowOff>
    </xdr:from>
    <xdr:to>
      <xdr:col>24</xdr:col>
      <xdr:colOff>558800</xdr:colOff>
      <xdr:row>86</xdr:row>
      <xdr:rowOff>69427</xdr:rowOff>
    </xdr:to>
    <xdr:cxnSp macro="">
      <xdr:nvCxnSpPr>
        <xdr:cNvPr id="258" name="直線コネクタ 257"/>
        <xdr:cNvCxnSpPr/>
      </xdr:nvCxnSpPr>
      <xdr:spPr>
        <a:xfrm flipV="1">
          <a:off x="16179800" y="14178704"/>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69427</xdr:rowOff>
    </xdr:from>
    <xdr:to>
      <xdr:col>23</xdr:col>
      <xdr:colOff>406400</xdr:colOff>
      <xdr:row>86</xdr:row>
      <xdr:rowOff>125730</xdr:rowOff>
    </xdr:to>
    <xdr:cxnSp macro="">
      <xdr:nvCxnSpPr>
        <xdr:cNvPr id="261" name="直線コネクタ 260"/>
        <xdr:cNvCxnSpPr/>
      </xdr:nvCxnSpPr>
      <xdr:spPr>
        <a:xfrm flipV="1">
          <a:off x="15290800" y="1481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44873</xdr:rowOff>
    </xdr:from>
    <xdr:to>
      <xdr:col>22</xdr:col>
      <xdr:colOff>203200</xdr:colOff>
      <xdr:row>86</xdr:row>
      <xdr:rowOff>125730</xdr:rowOff>
    </xdr:to>
    <xdr:cxnSp macro="">
      <xdr:nvCxnSpPr>
        <xdr:cNvPr id="264" name="直線コネクタ 263"/>
        <xdr:cNvCxnSpPr/>
      </xdr:nvCxnSpPr>
      <xdr:spPr>
        <a:xfrm>
          <a:off x="14401800" y="1427522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160020</xdr:rowOff>
    </xdr:from>
    <xdr:to>
      <xdr:col>21</xdr:col>
      <xdr:colOff>0</xdr:colOff>
      <xdr:row>83</xdr:row>
      <xdr:rowOff>44873</xdr:rowOff>
    </xdr:to>
    <xdr:cxnSp macro="">
      <xdr:nvCxnSpPr>
        <xdr:cNvPr id="267" name="直線コネクタ 266"/>
        <xdr:cNvCxnSpPr/>
      </xdr:nvCxnSpPr>
      <xdr:spPr>
        <a:xfrm>
          <a:off x="13512800" y="142189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9" name="テキスト ボックス 268"/>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0" name="フローチャート : 判断 269"/>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71" name="テキスト ボックス 270"/>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69004</xdr:rowOff>
    </xdr:from>
    <xdr:to>
      <xdr:col>24</xdr:col>
      <xdr:colOff>609600</xdr:colOff>
      <xdr:row>82</xdr:row>
      <xdr:rowOff>170604</xdr:rowOff>
    </xdr:to>
    <xdr:sp macro="" textlink="">
      <xdr:nvSpPr>
        <xdr:cNvPr id="277" name="円/楕円 276"/>
        <xdr:cNvSpPr/>
      </xdr:nvSpPr>
      <xdr:spPr>
        <a:xfrm>
          <a:off x="169672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85531</xdr:rowOff>
    </xdr:from>
    <xdr:ext cx="762000" cy="259045"/>
    <xdr:sp macro="" textlink="">
      <xdr:nvSpPr>
        <xdr:cNvPr id="278" name="給与水準   （国との比較）該当値テキスト"/>
        <xdr:cNvSpPr txBox="1"/>
      </xdr:nvSpPr>
      <xdr:spPr>
        <a:xfrm>
          <a:off x="17106900" y="1397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9" name="円/楕円 278"/>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130404</xdr:rowOff>
    </xdr:from>
    <xdr:ext cx="736600" cy="259045"/>
    <xdr:sp macro="" textlink="">
      <xdr:nvSpPr>
        <xdr:cNvPr id="280" name="テキスト ボックス 279"/>
        <xdr:cNvSpPr txBox="1"/>
      </xdr:nvSpPr>
      <xdr:spPr>
        <a:xfrm>
          <a:off x="15798800" y="1453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81" name="円/楕円 280"/>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82" name="テキスト ボックス 281"/>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165523</xdr:rowOff>
    </xdr:from>
    <xdr:to>
      <xdr:col>21</xdr:col>
      <xdr:colOff>50800</xdr:colOff>
      <xdr:row>83</xdr:row>
      <xdr:rowOff>95673</xdr:rowOff>
    </xdr:to>
    <xdr:sp macro="" textlink="">
      <xdr:nvSpPr>
        <xdr:cNvPr id="283" name="円/楕円 282"/>
        <xdr:cNvSpPr/>
      </xdr:nvSpPr>
      <xdr:spPr>
        <a:xfrm>
          <a:off x="14351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105850</xdr:rowOff>
    </xdr:from>
    <xdr:ext cx="762000" cy="259045"/>
    <xdr:sp macro="" textlink="">
      <xdr:nvSpPr>
        <xdr:cNvPr id="284" name="テキスト ボックス 283"/>
        <xdr:cNvSpPr txBox="1"/>
      </xdr:nvSpPr>
      <xdr:spPr>
        <a:xfrm>
          <a:off x="14020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85" name="円/楕円 284"/>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86" name="テキスト ボックス 285"/>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離島や広域な行政区域を抱え、職員数は類似団体に比べ多くなっている。これまで集中改革プランに従って職員数の削減に努めてきた</a:t>
          </a:r>
          <a:r>
            <a:rPr kumimoji="1" lang="en-US" altLang="ja-JP" sz="1300">
              <a:latin typeface="ＭＳ Ｐゴシック"/>
            </a:rPr>
            <a:t>(H17</a:t>
          </a:r>
          <a:r>
            <a:rPr kumimoji="1" lang="ja-JP" altLang="en-US" sz="1300">
              <a:latin typeface="ＭＳ Ｐゴシック"/>
            </a:rPr>
            <a:t>年度比、２割減</a:t>
          </a:r>
          <a:r>
            <a:rPr kumimoji="1" lang="en-US" altLang="ja-JP" sz="1300">
              <a:latin typeface="ＭＳ Ｐゴシック"/>
            </a:rPr>
            <a:t>)</a:t>
          </a:r>
          <a:r>
            <a:rPr kumimoji="1" lang="ja-JP" altLang="en-US" sz="1300">
              <a:latin typeface="ＭＳ Ｐゴシック"/>
            </a:rPr>
            <a:t>が、人口も減少してきているため、人口千人当たりの数値は、類似団体の中でも依然多い方である。</a:t>
          </a:r>
        </a:p>
        <a:p>
          <a:r>
            <a:rPr kumimoji="1" lang="ja-JP" altLang="en-US" sz="1300">
              <a:latin typeface="ＭＳ Ｐゴシック"/>
            </a:rPr>
            <a:t>今後も機構改革を進めながら職員数の適正管理に努める。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76805</xdr:rowOff>
    </xdr:from>
    <xdr:to>
      <xdr:col>24</xdr:col>
      <xdr:colOff>558800</xdr:colOff>
      <xdr:row>66</xdr:row>
      <xdr:rowOff>85997</xdr:rowOff>
    </xdr:to>
    <xdr:cxnSp macro="">
      <xdr:nvCxnSpPr>
        <xdr:cNvPr id="323" name="直線コネクタ 322"/>
        <xdr:cNvCxnSpPr/>
      </xdr:nvCxnSpPr>
      <xdr:spPr>
        <a:xfrm flipV="1">
          <a:off x="16179800" y="1139250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48078</xdr:rowOff>
    </xdr:from>
    <xdr:to>
      <xdr:col>23</xdr:col>
      <xdr:colOff>406400</xdr:colOff>
      <xdr:row>66</xdr:row>
      <xdr:rowOff>85997</xdr:rowOff>
    </xdr:to>
    <xdr:cxnSp macro="">
      <xdr:nvCxnSpPr>
        <xdr:cNvPr id="326" name="直線コネクタ 325"/>
        <xdr:cNvCxnSpPr/>
      </xdr:nvCxnSpPr>
      <xdr:spPr>
        <a:xfrm>
          <a:off x="15290800" y="1136377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31992</xdr:rowOff>
    </xdr:from>
    <xdr:to>
      <xdr:col>22</xdr:col>
      <xdr:colOff>203200</xdr:colOff>
      <xdr:row>66</xdr:row>
      <xdr:rowOff>48078</xdr:rowOff>
    </xdr:to>
    <xdr:cxnSp macro="">
      <xdr:nvCxnSpPr>
        <xdr:cNvPr id="329" name="直線コネクタ 328"/>
        <xdr:cNvCxnSpPr/>
      </xdr:nvCxnSpPr>
      <xdr:spPr>
        <a:xfrm>
          <a:off x="14401800" y="1134769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30843</xdr:rowOff>
    </xdr:from>
    <xdr:to>
      <xdr:col>21</xdr:col>
      <xdr:colOff>0</xdr:colOff>
      <xdr:row>66</xdr:row>
      <xdr:rowOff>31992</xdr:rowOff>
    </xdr:to>
    <xdr:cxnSp macro="">
      <xdr:nvCxnSpPr>
        <xdr:cNvPr id="332" name="直線コネクタ 331"/>
        <xdr:cNvCxnSpPr/>
      </xdr:nvCxnSpPr>
      <xdr:spPr>
        <a:xfrm>
          <a:off x="13512800" y="113465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80312</xdr:rowOff>
    </xdr:from>
    <xdr:to>
      <xdr:col>21</xdr:col>
      <xdr:colOff>50800</xdr:colOff>
      <xdr:row>61</xdr:row>
      <xdr:rowOff>10462</xdr:rowOff>
    </xdr:to>
    <xdr:sp macro="" textlink="">
      <xdr:nvSpPr>
        <xdr:cNvPr id="333" name="フローチャート : 判断 332"/>
        <xdr:cNvSpPr/>
      </xdr:nvSpPr>
      <xdr:spPr>
        <a:xfrm>
          <a:off x="14351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20639</xdr:rowOff>
    </xdr:from>
    <xdr:ext cx="762000" cy="259045"/>
    <xdr:sp macro="" textlink="">
      <xdr:nvSpPr>
        <xdr:cNvPr id="334" name="テキスト ボックス 333"/>
        <xdr:cNvSpPr txBox="1"/>
      </xdr:nvSpPr>
      <xdr:spPr>
        <a:xfrm>
          <a:off x="14020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41245</xdr:rowOff>
    </xdr:from>
    <xdr:to>
      <xdr:col>19</xdr:col>
      <xdr:colOff>533400</xdr:colOff>
      <xdr:row>60</xdr:row>
      <xdr:rowOff>142845</xdr:rowOff>
    </xdr:to>
    <xdr:sp macro="" textlink="">
      <xdr:nvSpPr>
        <xdr:cNvPr id="335" name="フローチャート : 判断 334"/>
        <xdr:cNvSpPr/>
      </xdr:nvSpPr>
      <xdr:spPr>
        <a:xfrm>
          <a:off x="13462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153022</xdr:rowOff>
    </xdr:from>
    <xdr:ext cx="762000" cy="259045"/>
    <xdr:sp macro="" textlink="">
      <xdr:nvSpPr>
        <xdr:cNvPr id="336" name="テキスト ボックス 335"/>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26005</xdr:rowOff>
    </xdr:from>
    <xdr:to>
      <xdr:col>24</xdr:col>
      <xdr:colOff>609600</xdr:colOff>
      <xdr:row>66</xdr:row>
      <xdr:rowOff>127605</xdr:rowOff>
    </xdr:to>
    <xdr:sp macro="" textlink="">
      <xdr:nvSpPr>
        <xdr:cNvPr id="342" name="円/楕円 341"/>
        <xdr:cNvSpPr/>
      </xdr:nvSpPr>
      <xdr:spPr>
        <a:xfrm>
          <a:off x="169672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169532</xdr:rowOff>
    </xdr:from>
    <xdr:ext cx="762000" cy="259045"/>
    <xdr:sp macro="" textlink="">
      <xdr:nvSpPr>
        <xdr:cNvPr id="343" name="定員管理の状況該当値テキスト"/>
        <xdr:cNvSpPr txBox="1"/>
      </xdr:nvSpPr>
      <xdr:spPr>
        <a:xfrm>
          <a:off x="17106900" y="1131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35197</xdr:rowOff>
    </xdr:from>
    <xdr:to>
      <xdr:col>23</xdr:col>
      <xdr:colOff>457200</xdr:colOff>
      <xdr:row>66</xdr:row>
      <xdr:rowOff>136797</xdr:rowOff>
    </xdr:to>
    <xdr:sp macro="" textlink="">
      <xdr:nvSpPr>
        <xdr:cNvPr id="344" name="円/楕円 343"/>
        <xdr:cNvSpPr/>
      </xdr:nvSpPr>
      <xdr:spPr>
        <a:xfrm>
          <a:off x="16129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121574</xdr:rowOff>
    </xdr:from>
    <xdr:ext cx="736600" cy="259045"/>
    <xdr:sp macro="" textlink="">
      <xdr:nvSpPr>
        <xdr:cNvPr id="345" name="テキスト ボックス 344"/>
        <xdr:cNvSpPr txBox="1"/>
      </xdr:nvSpPr>
      <xdr:spPr>
        <a:xfrm>
          <a:off x="15798800" y="114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168728</xdr:rowOff>
    </xdr:from>
    <xdr:to>
      <xdr:col>22</xdr:col>
      <xdr:colOff>254000</xdr:colOff>
      <xdr:row>66</xdr:row>
      <xdr:rowOff>98878</xdr:rowOff>
    </xdr:to>
    <xdr:sp macro="" textlink="">
      <xdr:nvSpPr>
        <xdr:cNvPr id="346" name="円/楕円 345"/>
        <xdr:cNvSpPr/>
      </xdr:nvSpPr>
      <xdr:spPr>
        <a:xfrm>
          <a:off x="15240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83655</xdr:rowOff>
    </xdr:from>
    <xdr:ext cx="762000" cy="259045"/>
    <xdr:sp macro="" textlink="">
      <xdr:nvSpPr>
        <xdr:cNvPr id="347" name="テキスト ボックス 346"/>
        <xdr:cNvSpPr txBox="1"/>
      </xdr:nvSpPr>
      <xdr:spPr>
        <a:xfrm>
          <a:off x="14909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152642</xdr:rowOff>
    </xdr:from>
    <xdr:to>
      <xdr:col>21</xdr:col>
      <xdr:colOff>50800</xdr:colOff>
      <xdr:row>66</xdr:row>
      <xdr:rowOff>82792</xdr:rowOff>
    </xdr:to>
    <xdr:sp macro="" textlink="">
      <xdr:nvSpPr>
        <xdr:cNvPr id="348" name="円/楕円 347"/>
        <xdr:cNvSpPr/>
      </xdr:nvSpPr>
      <xdr:spPr>
        <a:xfrm>
          <a:off x="14351000" y="1129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67569</xdr:rowOff>
    </xdr:from>
    <xdr:ext cx="762000" cy="259045"/>
    <xdr:sp macro="" textlink="">
      <xdr:nvSpPr>
        <xdr:cNvPr id="349" name="テキスト ボックス 348"/>
        <xdr:cNvSpPr txBox="1"/>
      </xdr:nvSpPr>
      <xdr:spPr>
        <a:xfrm>
          <a:off x="14020800" y="1138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151493</xdr:rowOff>
    </xdr:from>
    <xdr:to>
      <xdr:col>19</xdr:col>
      <xdr:colOff>533400</xdr:colOff>
      <xdr:row>66</xdr:row>
      <xdr:rowOff>81643</xdr:rowOff>
    </xdr:to>
    <xdr:sp macro="" textlink="">
      <xdr:nvSpPr>
        <xdr:cNvPr id="350" name="円/楕円 349"/>
        <xdr:cNvSpPr/>
      </xdr:nvSpPr>
      <xdr:spPr>
        <a:xfrm>
          <a:off x="13462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66420</xdr:rowOff>
    </xdr:from>
    <xdr:ext cx="762000" cy="259045"/>
    <xdr:sp macro="" textlink="">
      <xdr:nvSpPr>
        <xdr:cNvPr id="351" name="テキスト ボックス 350"/>
        <xdr:cNvSpPr txBox="1"/>
      </xdr:nvSpPr>
      <xdr:spPr>
        <a:xfrm>
          <a:off x="13131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遅れていた社会資本整備を多額の借入金により実施してきたため、公債費の占める割合が高くなったが、公債費負担適正化計画に定めた繰上償還の実施や地方債発行額の抑制、加えて借入利率の低下等により地方債元利償還金は減少し、実質公債費比率も減少してきている。</a:t>
          </a:r>
        </a:p>
        <a:p>
          <a:r>
            <a:rPr kumimoji="1" lang="ja-JP" altLang="en-US" sz="1300">
              <a:latin typeface="ＭＳ Ｐゴシック"/>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41487</xdr:rowOff>
    </xdr:to>
    <xdr:cxnSp macro="">
      <xdr:nvCxnSpPr>
        <xdr:cNvPr id="385" name="直線コネクタ 384"/>
        <xdr:cNvCxnSpPr/>
      </xdr:nvCxnSpPr>
      <xdr:spPr>
        <a:xfrm flipV="1">
          <a:off x="16179800" y="714586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41487</xdr:rowOff>
    </xdr:from>
    <xdr:to>
      <xdr:col>23</xdr:col>
      <xdr:colOff>406400</xdr:colOff>
      <xdr:row>42</xdr:row>
      <xdr:rowOff>162137</xdr:rowOff>
    </xdr:to>
    <xdr:cxnSp macro="">
      <xdr:nvCxnSpPr>
        <xdr:cNvPr id="388" name="直線コネクタ 387"/>
        <xdr:cNvCxnSpPr/>
      </xdr:nvCxnSpPr>
      <xdr:spPr>
        <a:xfrm flipV="1">
          <a:off x="15290800" y="72423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43</xdr:row>
      <xdr:rowOff>111337</xdr:rowOff>
    </xdr:to>
    <xdr:cxnSp macro="">
      <xdr:nvCxnSpPr>
        <xdr:cNvPr id="391" name="直線コネクタ 390"/>
        <xdr:cNvCxnSpPr/>
      </xdr:nvCxnSpPr>
      <xdr:spPr>
        <a:xfrm flipV="1">
          <a:off x="14401800" y="736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44</xdr:row>
      <xdr:rowOff>116840</xdr:rowOff>
    </xdr:to>
    <xdr:cxnSp macro="">
      <xdr:nvCxnSpPr>
        <xdr:cNvPr id="394" name="直線コネクタ 393"/>
        <xdr:cNvCxnSpPr/>
      </xdr:nvCxnSpPr>
      <xdr:spPr>
        <a:xfrm flipV="1">
          <a:off x="13512800" y="74836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95" name="フローチャート :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6" name="テキスト ボックス 395"/>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397" name="フローチャート : 判断 396"/>
        <xdr:cNvSpPr/>
      </xdr:nvSpPr>
      <xdr:spPr>
        <a:xfrm>
          <a:off x="13462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94421</xdr:rowOff>
    </xdr:from>
    <xdr:ext cx="762000" cy="259045"/>
    <xdr:sp macro="" textlink="">
      <xdr:nvSpPr>
        <xdr:cNvPr id="398" name="テキスト ボックス 397"/>
        <xdr:cNvSpPr txBox="1"/>
      </xdr:nvSpPr>
      <xdr:spPr>
        <a:xfrm>
          <a:off x="13131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4" name="円/楕円 403"/>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405"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406" name="円/楕円 405"/>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77064</xdr:rowOff>
    </xdr:from>
    <xdr:ext cx="736600" cy="259045"/>
    <xdr:sp macro="" textlink="">
      <xdr:nvSpPr>
        <xdr:cNvPr id="407" name="テキスト ボックス 406"/>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8" name="円/楕円 407"/>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9" name="テキスト ボックス 408"/>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410" name="円/楕円 409"/>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411" name="テキスト ボックス 410"/>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2" name="円/楕円 411"/>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3" name="テキスト ボックス 412"/>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行った多額の社会資本整備に伴う地方債残高に対し、返済に充てることのできる基金等の財源が乏しいため、将来負担比率は高くなっている。基金残高の増加による充当可能財源等の増で改善はしているが、今後計画している老朽化社会資本の更新事業等により地方債残高は増加し、将来負担比率は高くなると予想される。</a:t>
          </a:r>
        </a:p>
        <a:p>
          <a:r>
            <a:rPr kumimoji="1" lang="ja-JP" altLang="en-US" sz="1300">
              <a:latin typeface="ＭＳ Ｐゴシック"/>
            </a:rPr>
            <a:t>今後は、長期的な公共施設の更新計画のもと費用の平準化を行い、単年度での地方債発行額の抑制、基金の更なる積立等による財源確保に取り組み、将来負担比率の抑制に努める。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76031</xdr:rowOff>
    </xdr:from>
    <xdr:to>
      <xdr:col>24</xdr:col>
      <xdr:colOff>558800</xdr:colOff>
      <xdr:row>19</xdr:row>
      <xdr:rowOff>26035</xdr:rowOff>
    </xdr:to>
    <xdr:cxnSp macro="">
      <xdr:nvCxnSpPr>
        <xdr:cNvPr id="447" name="直線コネクタ 446"/>
        <xdr:cNvCxnSpPr/>
      </xdr:nvCxnSpPr>
      <xdr:spPr>
        <a:xfrm flipV="1">
          <a:off x="16179800" y="3162131"/>
          <a:ext cx="8382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26035</xdr:rowOff>
    </xdr:from>
    <xdr:to>
      <xdr:col>23</xdr:col>
      <xdr:colOff>406400</xdr:colOff>
      <xdr:row>19</xdr:row>
      <xdr:rowOff>30057</xdr:rowOff>
    </xdr:to>
    <xdr:cxnSp macro="">
      <xdr:nvCxnSpPr>
        <xdr:cNvPr id="450" name="直線コネクタ 449"/>
        <xdr:cNvCxnSpPr/>
      </xdr:nvCxnSpPr>
      <xdr:spPr>
        <a:xfrm flipV="1">
          <a:off x="15290800" y="328358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30057</xdr:rowOff>
    </xdr:from>
    <xdr:to>
      <xdr:col>22</xdr:col>
      <xdr:colOff>203200</xdr:colOff>
      <xdr:row>19</xdr:row>
      <xdr:rowOff>59013</xdr:rowOff>
    </xdr:to>
    <xdr:cxnSp macro="">
      <xdr:nvCxnSpPr>
        <xdr:cNvPr id="453" name="直線コネクタ 452"/>
        <xdr:cNvCxnSpPr/>
      </xdr:nvCxnSpPr>
      <xdr:spPr>
        <a:xfrm flipV="1">
          <a:off x="14401800" y="328760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59013</xdr:rowOff>
    </xdr:from>
    <xdr:to>
      <xdr:col>21</xdr:col>
      <xdr:colOff>0</xdr:colOff>
      <xdr:row>20</xdr:row>
      <xdr:rowOff>16256</xdr:rowOff>
    </xdr:to>
    <xdr:cxnSp macro="">
      <xdr:nvCxnSpPr>
        <xdr:cNvPr id="456" name="直線コネクタ 455"/>
        <xdr:cNvCxnSpPr/>
      </xdr:nvCxnSpPr>
      <xdr:spPr>
        <a:xfrm flipV="1">
          <a:off x="13512800" y="33165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57" name="フローチャート : 判断 456"/>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58" name="テキスト ボックス 457"/>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59" name="フローチャート : 判断 458"/>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60" name="テキスト ボックス 459"/>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25231</xdr:rowOff>
    </xdr:from>
    <xdr:to>
      <xdr:col>24</xdr:col>
      <xdr:colOff>609600</xdr:colOff>
      <xdr:row>18</xdr:row>
      <xdr:rowOff>126831</xdr:rowOff>
    </xdr:to>
    <xdr:sp macro="" textlink="">
      <xdr:nvSpPr>
        <xdr:cNvPr id="466" name="円/楕円 465"/>
        <xdr:cNvSpPr/>
      </xdr:nvSpPr>
      <xdr:spPr>
        <a:xfrm>
          <a:off x="16967200" y="31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168758</xdr:rowOff>
    </xdr:from>
    <xdr:ext cx="762000" cy="259045"/>
    <xdr:sp macro="" textlink="">
      <xdr:nvSpPr>
        <xdr:cNvPr id="467" name="将来負担の状況該当値テキスト"/>
        <xdr:cNvSpPr txBox="1"/>
      </xdr:nvSpPr>
      <xdr:spPr>
        <a:xfrm>
          <a:off x="17106900" y="308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146685</xdr:rowOff>
    </xdr:from>
    <xdr:to>
      <xdr:col>23</xdr:col>
      <xdr:colOff>457200</xdr:colOff>
      <xdr:row>19</xdr:row>
      <xdr:rowOff>76835</xdr:rowOff>
    </xdr:to>
    <xdr:sp macro="" textlink="">
      <xdr:nvSpPr>
        <xdr:cNvPr id="468" name="円/楕円 467"/>
        <xdr:cNvSpPr/>
      </xdr:nvSpPr>
      <xdr:spPr>
        <a:xfrm>
          <a:off x="16129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61612</xdr:rowOff>
    </xdr:from>
    <xdr:ext cx="736600" cy="259045"/>
    <xdr:sp macro="" textlink="">
      <xdr:nvSpPr>
        <xdr:cNvPr id="469" name="テキスト ボックス 468"/>
        <xdr:cNvSpPr txBox="1"/>
      </xdr:nvSpPr>
      <xdr:spPr>
        <a:xfrm>
          <a:off x="15798800" y="331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150707</xdr:rowOff>
    </xdr:from>
    <xdr:to>
      <xdr:col>22</xdr:col>
      <xdr:colOff>254000</xdr:colOff>
      <xdr:row>19</xdr:row>
      <xdr:rowOff>80857</xdr:rowOff>
    </xdr:to>
    <xdr:sp macro="" textlink="">
      <xdr:nvSpPr>
        <xdr:cNvPr id="470" name="円/楕円 469"/>
        <xdr:cNvSpPr/>
      </xdr:nvSpPr>
      <xdr:spPr>
        <a:xfrm>
          <a:off x="15240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65634</xdr:rowOff>
    </xdr:from>
    <xdr:ext cx="762000" cy="259045"/>
    <xdr:sp macro="" textlink="">
      <xdr:nvSpPr>
        <xdr:cNvPr id="471" name="テキスト ボックス 470"/>
        <xdr:cNvSpPr txBox="1"/>
      </xdr:nvSpPr>
      <xdr:spPr>
        <a:xfrm>
          <a:off x="14909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8213</xdr:rowOff>
    </xdr:from>
    <xdr:to>
      <xdr:col>21</xdr:col>
      <xdr:colOff>50800</xdr:colOff>
      <xdr:row>19</xdr:row>
      <xdr:rowOff>109813</xdr:rowOff>
    </xdr:to>
    <xdr:sp macro="" textlink="">
      <xdr:nvSpPr>
        <xdr:cNvPr id="472" name="円/楕円 471"/>
        <xdr:cNvSpPr/>
      </xdr:nvSpPr>
      <xdr:spPr>
        <a:xfrm>
          <a:off x="14351000" y="32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94590</xdr:rowOff>
    </xdr:from>
    <xdr:ext cx="762000" cy="259045"/>
    <xdr:sp macro="" textlink="">
      <xdr:nvSpPr>
        <xdr:cNvPr id="473" name="テキスト ボックス 472"/>
        <xdr:cNvSpPr txBox="1"/>
      </xdr:nvSpPr>
      <xdr:spPr>
        <a:xfrm>
          <a:off x="14020800" y="33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136906</xdr:rowOff>
    </xdr:from>
    <xdr:to>
      <xdr:col>19</xdr:col>
      <xdr:colOff>533400</xdr:colOff>
      <xdr:row>20</xdr:row>
      <xdr:rowOff>67056</xdr:rowOff>
    </xdr:to>
    <xdr:sp macro="" textlink="">
      <xdr:nvSpPr>
        <xdr:cNvPr id="474" name="円/楕円 473"/>
        <xdr:cNvSpPr/>
      </xdr:nvSpPr>
      <xdr:spPr>
        <a:xfrm>
          <a:off x="134620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51833</xdr:rowOff>
    </xdr:from>
    <xdr:ext cx="762000" cy="259045"/>
    <xdr:sp macro="" textlink="">
      <xdr:nvSpPr>
        <xdr:cNvPr id="475" name="テキスト ボックス 474"/>
        <xdr:cNvSpPr txBox="1"/>
      </xdr:nvSpPr>
      <xdr:spPr>
        <a:xfrm>
          <a:off x="13131800" y="34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9,626
9,616
239.95
10,721,456
10,037,647
656,159
5,115,097
11,326,010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経常一般財源に占める人件費の割合は類似団体平均よりやや高めであり、人件費に準ずる費用</a:t>
          </a:r>
          <a:r>
            <a:rPr kumimoji="1" lang="en-US" altLang="ja-JP" sz="1300">
              <a:latin typeface="ＭＳ Ｐゴシック"/>
            </a:rPr>
            <a:t>(</a:t>
          </a:r>
          <a:r>
            <a:rPr kumimoji="1" lang="ja-JP" altLang="en-US" sz="1300">
              <a:latin typeface="ＭＳ Ｐゴシック"/>
            </a:rPr>
            <a:t>消防組合への人件費分分担金や賃金</a:t>
          </a:r>
          <a:r>
            <a:rPr kumimoji="1" lang="en-US" altLang="ja-JP" sz="1300">
              <a:latin typeface="ＭＳ Ｐゴシック"/>
            </a:rPr>
            <a:t>)</a:t>
          </a:r>
          <a:r>
            <a:rPr kumimoji="1" lang="ja-JP" altLang="en-US" sz="1300">
              <a:latin typeface="ＭＳ Ｐゴシック"/>
            </a:rPr>
            <a:t>を含めた場合は、更に高くなる。</a:t>
          </a:r>
        </a:p>
        <a:p>
          <a:r>
            <a:rPr kumimoji="1" lang="ja-JP" altLang="en-US" sz="1300">
              <a:latin typeface="ＭＳ Ｐゴシック"/>
            </a:rPr>
            <a:t>今後は、職員数の適正化も図りながら、こうした人件費に準ずる経費も含めた人件費関係経費全体について抑制していく。</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105773</xdr:rowOff>
    </xdr:from>
    <xdr:to>
      <xdr:col>7</xdr:col>
      <xdr:colOff>15875</xdr:colOff>
      <xdr:row>37</xdr:row>
      <xdr:rowOff>115570</xdr:rowOff>
    </xdr:to>
    <xdr:cxnSp macro="">
      <xdr:nvCxnSpPr>
        <xdr:cNvPr id="66" name="直線コネクタ 65"/>
        <xdr:cNvCxnSpPr/>
      </xdr:nvCxnSpPr>
      <xdr:spPr>
        <a:xfrm flipV="1">
          <a:off x="3987800" y="64494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82913</xdr:rowOff>
    </xdr:from>
    <xdr:to>
      <xdr:col>5</xdr:col>
      <xdr:colOff>549275</xdr:colOff>
      <xdr:row>37</xdr:row>
      <xdr:rowOff>115570</xdr:rowOff>
    </xdr:to>
    <xdr:cxnSp macro="">
      <xdr:nvCxnSpPr>
        <xdr:cNvPr id="69" name="直線コネクタ 68"/>
        <xdr:cNvCxnSpPr/>
      </xdr:nvCxnSpPr>
      <xdr:spPr>
        <a:xfrm>
          <a:off x="3098800" y="6426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50256</xdr:rowOff>
    </xdr:from>
    <xdr:to>
      <xdr:col>4</xdr:col>
      <xdr:colOff>346075</xdr:colOff>
      <xdr:row>37</xdr:row>
      <xdr:rowOff>82913</xdr:rowOff>
    </xdr:to>
    <xdr:cxnSp macro="">
      <xdr:nvCxnSpPr>
        <xdr:cNvPr id="72" name="直線コネクタ 71"/>
        <xdr:cNvCxnSpPr/>
      </xdr:nvCxnSpPr>
      <xdr:spPr>
        <a:xfrm>
          <a:off x="2209800" y="6393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50256</xdr:rowOff>
    </xdr:from>
    <xdr:to>
      <xdr:col>3</xdr:col>
      <xdr:colOff>142875</xdr:colOff>
      <xdr:row>37</xdr:row>
      <xdr:rowOff>86178</xdr:rowOff>
    </xdr:to>
    <xdr:cxnSp macro="">
      <xdr:nvCxnSpPr>
        <xdr:cNvPr id="75" name="直線コネクタ 74"/>
        <xdr:cNvCxnSpPr/>
      </xdr:nvCxnSpPr>
      <xdr:spPr>
        <a:xfrm flipV="1">
          <a:off x="1320800" y="63939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6" name="フローチャート : 判断 75"/>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77" name="テキスト ボックス 76"/>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54973</xdr:rowOff>
    </xdr:from>
    <xdr:to>
      <xdr:col>7</xdr:col>
      <xdr:colOff>66675</xdr:colOff>
      <xdr:row>37</xdr:row>
      <xdr:rowOff>156573</xdr:rowOff>
    </xdr:to>
    <xdr:sp macro="" textlink="">
      <xdr:nvSpPr>
        <xdr:cNvPr id="85" name="円/楕円 84"/>
        <xdr:cNvSpPr/>
      </xdr:nvSpPr>
      <xdr:spPr>
        <a:xfrm>
          <a:off x="4775200" y="63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27050</xdr:rowOff>
    </xdr:from>
    <xdr:ext cx="762000" cy="259045"/>
    <xdr:sp macro="" textlink="">
      <xdr:nvSpPr>
        <xdr:cNvPr id="86" name="人件費該当値テキスト"/>
        <xdr:cNvSpPr txBox="1"/>
      </xdr:nvSpPr>
      <xdr:spPr>
        <a:xfrm>
          <a:off x="49149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32113</xdr:rowOff>
    </xdr:from>
    <xdr:to>
      <xdr:col>4</xdr:col>
      <xdr:colOff>396875</xdr:colOff>
      <xdr:row>37</xdr:row>
      <xdr:rowOff>133713</xdr:rowOff>
    </xdr:to>
    <xdr:sp macro="" textlink="">
      <xdr:nvSpPr>
        <xdr:cNvPr id="89" name="円/楕円 88"/>
        <xdr:cNvSpPr/>
      </xdr:nvSpPr>
      <xdr:spPr>
        <a:xfrm>
          <a:off x="3048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118490</xdr:rowOff>
    </xdr:from>
    <xdr:ext cx="762000" cy="259045"/>
    <xdr:sp macro="" textlink="">
      <xdr:nvSpPr>
        <xdr:cNvPr id="90" name="テキスト ボックス 89"/>
        <xdr:cNvSpPr txBox="1"/>
      </xdr:nvSpPr>
      <xdr:spPr>
        <a:xfrm>
          <a:off x="2717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170906</xdr:rowOff>
    </xdr:from>
    <xdr:to>
      <xdr:col>3</xdr:col>
      <xdr:colOff>193675</xdr:colOff>
      <xdr:row>37</xdr:row>
      <xdr:rowOff>101056</xdr:rowOff>
    </xdr:to>
    <xdr:sp macro="" textlink="">
      <xdr:nvSpPr>
        <xdr:cNvPr id="91" name="円/楕円 90"/>
        <xdr:cNvSpPr/>
      </xdr:nvSpPr>
      <xdr:spPr>
        <a:xfrm>
          <a:off x="2159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85833</xdr:rowOff>
    </xdr:from>
    <xdr:ext cx="762000" cy="259045"/>
    <xdr:sp macro="" textlink="">
      <xdr:nvSpPr>
        <xdr:cNvPr id="92" name="テキスト ボックス 91"/>
        <xdr:cNvSpPr txBox="1"/>
      </xdr:nvSpPr>
      <xdr:spPr>
        <a:xfrm>
          <a:off x="1828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35378</xdr:rowOff>
    </xdr:from>
    <xdr:to>
      <xdr:col>1</xdr:col>
      <xdr:colOff>676275</xdr:colOff>
      <xdr:row>37</xdr:row>
      <xdr:rowOff>136978</xdr:rowOff>
    </xdr:to>
    <xdr:sp macro="" textlink="">
      <xdr:nvSpPr>
        <xdr:cNvPr id="93" name="円/楕円 92"/>
        <xdr:cNvSpPr/>
      </xdr:nvSpPr>
      <xdr:spPr>
        <a:xfrm>
          <a:off x="1270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147155</xdr:rowOff>
    </xdr:from>
    <xdr:ext cx="762000" cy="259045"/>
    <xdr:sp macro="" textlink="">
      <xdr:nvSpPr>
        <xdr:cNvPr id="94" name="テキスト ボックス 93"/>
        <xdr:cNvSpPr txBox="1"/>
      </xdr:nvSpPr>
      <xdr:spPr>
        <a:xfrm>
          <a:off x="939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経常一般財源に占める物件費の割合としては改善され、類似団体の平均よりも低い比率となっている。</a:t>
          </a:r>
        </a:p>
        <a:p>
          <a:r>
            <a:rPr kumimoji="1" lang="ja-JP" altLang="en-US" sz="1300">
              <a:latin typeface="ＭＳ Ｐゴシック"/>
            </a:rPr>
            <a:t>これは消耗品費予算の四半期配当による発注の抑制や、旅費総額の抑制等による節減対策の積み重ねによるもので、今後も職員全体でコスト意識を高め、更なる節減に努める。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85090</xdr:rowOff>
    </xdr:to>
    <xdr:cxnSp macro="">
      <xdr:nvCxnSpPr>
        <xdr:cNvPr id="127" name="直線コネクタ 126"/>
        <xdr:cNvCxnSpPr/>
      </xdr:nvCxnSpPr>
      <xdr:spPr>
        <a:xfrm flipV="1">
          <a:off x="15671800" y="262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16</xdr:row>
      <xdr:rowOff>88900</xdr:rowOff>
    </xdr:to>
    <xdr:cxnSp macro="">
      <xdr:nvCxnSpPr>
        <xdr:cNvPr id="130" name="直線コネクタ 129"/>
        <xdr:cNvCxnSpPr/>
      </xdr:nvCxnSpPr>
      <xdr:spPr>
        <a:xfrm flipV="1">
          <a:off x="14782800" y="26568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88900</xdr:rowOff>
    </xdr:to>
    <xdr:cxnSp macro="">
      <xdr:nvCxnSpPr>
        <xdr:cNvPr id="133" name="直線コネクタ 132"/>
        <xdr:cNvCxnSpPr/>
      </xdr:nvCxnSpPr>
      <xdr:spPr>
        <a:xfrm>
          <a:off x="13893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81280</xdr:rowOff>
    </xdr:to>
    <xdr:cxnSp macro="">
      <xdr:nvCxnSpPr>
        <xdr:cNvPr id="136" name="直線コネクタ 135"/>
        <xdr:cNvCxnSpPr/>
      </xdr:nvCxnSpPr>
      <xdr:spPr>
        <a:xfrm flipV="1">
          <a:off x="13004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8" name="テキスト ボックス 137"/>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9" name="フローチャート : 判断 138"/>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40" name="テキスト ボックス 139"/>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6" name="円/楕円 145"/>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7"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34290</xdr:rowOff>
    </xdr:from>
    <xdr:to>
      <xdr:col>22</xdr:col>
      <xdr:colOff>615950</xdr:colOff>
      <xdr:row>15</xdr:row>
      <xdr:rowOff>135890</xdr:rowOff>
    </xdr:to>
    <xdr:sp macro="" textlink="">
      <xdr:nvSpPr>
        <xdr:cNvPr id="148" name="円/楕円 147"/>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146067</xdr:rowOff>
    </xdr:from>
    <xdr:ext cx="736600" cy="259045"/>
    <xdr:sp macro="" textlink="">
      <xdr:nvSpPr>
        <xdr:cNvPr id="149" name="テキスト ボックス 148"/>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2" name="円/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4" name="円/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5" name="テキスト ボックス 15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障害者自立支援費の増額に伴い、前年度より増加傾向である。</a:t>
          </a:r>
        </a:p>
        <a:p>
          <a:r>
            <a:rPr kumimoji="1" lang="ja-JP" altLang="en-US" sz="1300">
              <a:latin typeface="ＭＳ Ｐゴシック"/>
            </a:rPr>
            <a:t>少子高齢化と過疎化の進行により、今後は増大していくことが予想される。</a:t>
          </a:r>
        </a:p>
        <a:p>
          <a:r>
            <a:rPr kumimoji="1" lang="ja-JP" altLang="en-US" sz="1300">
              <a:latin typeface="ＭＳ Ｐゴシック"/>
            </a:rPr>
            <a:t>町単独で行っている各種支給事業の見直しを進めることにより、財政を圧迫する上昇傾向に歯止めをかけるよう努める。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56</xdr:row>
      <xdr:rowOff>12700</xdr:rowOff>
    </xdr:to>
    <xdr:cxnSp macro="">
      <xdr:nvCxnSpPr>
        <xdr:cNvPr id="186" name="直線コネクタ 185"/>
        <xdr:cNvCxnSpPr/>
      </xdr:nvCxnSpPr>
      <xdr:spPr>
        <a:xfrm>
          <a:off x="3987800" y="94767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161290</xdr:rowOff>
    </xdr:to>
    <xdr:cxnSp macro="">
      <xdr:nvCxnSpPr>
        <xdr:cNvPr id="189" name="直線コネクタ 188"/>
        <xdr:cNvCxnSpPr/>
      </xdr:nvCxnSpPr>
      <xdr:spPr>
        <a:xfrm flipV="1">
          <a:off x="3098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161290</xdr:rowOff>
    </xdr:to>
    <xdr:cxnSp macro="">
      <xdr:nvCxnSpPr>
        <xdr:cNvPr id="192" name="直線コネクタ 191"/>
        <xdr:cNvCxnSpPr/>
      </xdr:nvCxnSpPr>
      <xdr:spPr>
        <a:xfrm>
          <a:off x="2209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115570</xdr:rowOff>
    </xdr:to>
    <xdr:cxnSp macro="">
      <xdr:nvCxnSpPr>
        <xdr:cNvPr id="195" name="直線コネクタ 194"/>
        <xdr:cNvCxnSpPr/>
      </xdr:nvCxnSpPr>
      <xdr:spPr>
        <a:xfrm flipV="1">
          <a:off x="1320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8" name="フローチャート :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7" name="円/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09" name="円/楕円 208"/>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25417</xdr:rowOff>
    </xdr:from>
    <xdr:ext cx="762000" cy="259045"/>
    <xdr:sp macro="" textlink="">
      <xdr:nvSpPr>
        <xdr:cNvPr id="210" name="テキスト ボックス 209"/>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1" name="円/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12" name="テキスト ボックス 211"/>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13" name="円/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214" name="テキスト ボックス 213"/>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その他の大部分は繰出金であり、特別事業会計への赤字補てんによる繰出金が多額になっている。</a:t>
          </a:r>
        </a:p>
        <a:p>
          <a:r>
            <a:rPr kumimoji="1" lang="ja-JP" altLang="en-US" sz="1300">
              <a:latin typeface="ＭＳ Ｐゴシック"/>
            </a:rPr>
            <a:t>今後は公営事業において、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独立採算の原則に立ち返り、</a:t>
          </a:r>
          <a:r>
            <a:rPr kumimoji="1" lang="ja-JP" altLang="en-US" sz="1300">
              <a:latin typeface="ＭＳ Ｐゴシック"/>
            </a:rPr>
            <a:t>法適用も含めた経営健全化の計画を推進することで、繰出金の縮減に努める。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44704</xdr:rowOff>
    </xdr:from>
    <xdr:to>
      <xdr:col>24</xdr:col>
      <xdr:colOff>31750</xdr:colOff>
      <xdr:row>56</xdr:row>
      <xdr:rowOff>67564</xdr:rowOff>
    </xdr:to>
    <xdr:cxnSp macro="">
      <xdr:nvCxnSpPr>
        <xdr:cNvPr id="244" name="直線コネクタ 243"/>
        <xdr:cNvCxnSpPr/>
      </xdr:nvCxnSpPr>
      <xdr:spPr>
        <a:xfrm>
          <a:off x="15671800" y="9645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44704</xdr:rowOff>
    </xdr:to>
    <xdr:cxnSp macro="">
      <xdr:nvCxnSpPr>
        <xdr:cNvPr id="247" name="直線コネクタ 246"/>
        <xdr:cNvCxnSpPr/>
      </xdr:nvCxnSpPr>
      <xdr:spPr>
        <a:xfrm>
          <a:off x="14782800" y="9618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21844</xdr:rowOff>
    </xdr:to>
    <xdr:cxnSp macro="">
      <xdr:nvCxnSpPr>
        <xdr:cNvPr id="250" name="直線コネクタ 249"/>
        <xdr:cNvCxnSpPr/>
      </xdr:nvCxnSpPr>
      <xdr:spPr>
        <a:xfrm flipV="1">
          <a:off x="13893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21844</xdr:rowOff>
    </xdr:from>
    <xdr:to>
      <xdr:col>20</xdr:col>
      <xdr:colOff>158750</xdr:colOff>
      <xdr:row>56</xdr:row>
      <xdr:rowOff>40132</xdr:rowOff>
    </xdr:to>
    <xdr:cxnSp macro="">
      <xdr:nvCxnSpPr>
        <xdr:cNvPr id="253" name="直線コネクタ 252"/>
        <xdr:cNvCxnSpPr/>
      </xdr:nvCxnSpPr>
      <xdr:spPr>
        <a:xfrm flipV="1">
          <a:off x="13004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5" name="テキスト ボックス 25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6" name="フローチャート :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63" name="円/楕円 262"/>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33291</xdr:rowOff>
    </xdr:from>
    <xdr:ext cx="762000" cy="259045"/>
    <xdr:sp macro="" textlink="">
      <xdr:nvSpPr>
        <xdr:cNvPr id="264"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5" name="円/楕円 264"/>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66" name="テキスト ボックス 265"/>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137922</xdr:rowOff>
    </xdr:from>
    <xdr:to>
      <xdr:col>21</xdr:col>
      <xdr:colOff>412750</xdr:colOff>
      <xdr:row>56</xdr:row>
      <xdr:rowOff>68072</xdr:rowOff>
    </xdr:to>
    <xdr:sp macro="" textlink="">
      <xdr:nvSpPr>
        <xdr:cNvPr id="267" name="円/楕円 266"/>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78249</xdr:rowOff>
    </xdr:from>
    <xdr:ext cx="762000" cy="259045"/>
    <xdr:sp macro="" textlink="">
      <xdr:nvSpPr>
        <xdr:cNvPr id="268" name="テキスト ボックス 267"/>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142494</xdr:rowOff>
    </xdr:from>
    <xdr:to>
      <xdr:col>20</xdr:col>
      <xdr:colOff>209550</xdr:colOff>
      <xdr:row>56</xdr:row>
      <xdr:rowOff>72644</xdr:rowOff>
    </xdr:to>
    <xdr:sp macro="" textlink="">
      <xdr:nvSpPr>
        <xdr:cNvPr id="269" name="円/楕円 268"/>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70" name="テキスト ボックス 269"/>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1" name="円/楕円 270"/>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101109</xdr:rowOff>
    </xdr:from>
    <xdr:ext cx="762000" cy="259045"/>
    <xdr:sp macro="" textlink="">
      <xdr:nvSpPr>
        <xdr:cNvPr id="272" name="テキスト ボックス 271"/>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補助費等にかかる比率は類似団体平均の半分ほどで、かなり低い比率であるのは、標準財政規模に比べ負担金や補助交付金の割合が相対的に低いためである。</a:t>
          </a:r>
        </a:p>
        <a:p>
          <a:r>
            <a:rPr kumimoji="1" lang="ja-JP" altLang="en-US" sz="1300">
              <a:latin typeface="ＭＳ Ｐゴシック"/>
            </a:rPr>
            <a:t>今後も引き続き、補助交付基準の遵守により、補助金等の適正な管理を行う。</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37846</xdr:rowOff>
    </xdr:from>
    <xdr:to>
      <xdr:col>24</xdr:col>
      <xdr:colOff>31750</xdr:colOff>
      <xdr:row>35</xdr:row>
      <xdr:rowOff>51562</xdr:rowOff>
    </xdr:to>
    <xdr:cxnSp macro="">
      <xdr:nvCxnSpPr>
        <xdr:cNvPr id="302" name="直線コネクタ 301"/>
        <xdr:cNvCxnSpPr/>
      </xdr:nvCxnSpPr>
      <xdr:spPr>
        <a:xfrm>
          <a:off x="15671800" y="6038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5842</xdr:rowOff>
    </xdr:from>
    <xdr:to>
      <xdr:col>22</xdr:col>
      <xdr:colOff>565150</xdr:colOff>
      <xdr:row>35</xdr:row>
      <xdr:rowOff>37846</xdr:rowOff>
    </xdr:to>
    <xdr:cxnSp macro="">
      <xdr:nvCxnSpPr>
        <xdr:cNvPr id="305" name="直線コネクタ 304"/>
        <xdr:cNvCxnSpPr/>
      </xdr:nvCxnSpPr>
      <xdr:spPr>
        <a:xfrm>
          <a:off x="14782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5842</xdr:rowOff>
    </xdr:to>
    <xdr:cxnSp macro="">
      <xdr:nvCxnSpPr>
        <xdr:cNvPr id="308" name="直線コネクタ 307"/>
        <xdr:cNvCxnSpPr/>
      </xdr:nvCxnSpPr>
      <xdr:spPr>
        <a:xfrm>
          <a:off x="13893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46990</xdr:rowOff>
    </xdr:to>
    <xdr:cxnSp macro="">
      <xdr:nvCxnSpPr>
        <xdr:cNvPr id="311" name="直線コネクタ 310"/>
        <xdr:cNvCxnSpPr/>
      </xdr:nvCxnSpPr>
      <xdr:spPr>
        <a:xfrm flipV="1">
          <a:off x="13004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4" name="フローチャート : 判断 313"/>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5" name="テキスト ボックス 31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1" name="円/楕円 320"/>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80789</xdr:rowOff>
    </xdr:from>
    <xdr:ext cx="762000" cy="259045"/>
    <xdr:sp macro="" textlink="">
      <xdr:nvSpPr>
        <xdr:cNvPr id="322" name="補助費等該当値テキスト"/>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158496</xdr:rowOff>
    </xdr:from>
    <xdr:to>
      <xdr:col>22</xdr:col>
      <xdr:colOff>615950</xdr:colOff>
      <xdr:row>35</xdr:row>
      <xdr:rowOff>88646</xdr:rowOff>
    </xdr:to>
    <xdr:sp macro="" textlink="">
      <xdr:nvSpPr>
        <xdr:cNvPr id="323" name="円/楕円 322"/>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98823</xdr:rowOff>
    </xdr:from>
    <xdr:ext cx="736600" cy="259045"/>
    <xdr:sp macro="" textlink="">
      <xdr:nvSpPr>
        <xdr:cNvPr id="324" name="テキスト ボックス 323"/>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25" name="円/楕円 324"/>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26" name="テキスト ボックス 325"/>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27" name="円/楕円 32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28" name="テキスト ボックス 32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29" name="円/楕円 328"/>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0" name="テキスト ボックス 329"/>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借入利率の低下等により、公債費総額は減少傾向にあるが、一般財源に占める公債費の割合は類似団体の中でも高い比率となっている。今後予定している大型公共施設の更新に伴う地方債発行額の増加により、更なる比率の上昇が予想される。</a:t>
          </a:r>
        </a:p>
        <a:p>
          <a:r>
            <a:rPr kumimoji="1" lang="ja-JP" altLang="en-US" sz="1300">
              <a:latin typeface="ＭＳ Ｐゴシック"/>
            </a:rPr>
            <a:t>今後は事業の平準化による地方債発行額の抑制、有利な地方債の活用により、起債に大きく頼ることのない財政運営に努める。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153670</xdr:rowOff>
    </xdr:from>
    <xdr:to>
      <xdr:col>7</xdr:col>
      <xdr:colOff>15875</xdr:colOff>
      <xdr:row>79</xdr:row>
      <xdr:rowOff>27939</xdr:rowOff>
    </xdr:to>
    <xdr:cxnSp macro="">
      <xdr:nvCxnSpPr>
        <xdr:cNvPr id="362" name="直線コネクタ 361"/>
        <xdr:cNvCxnSpPr/>
      </xdr:nvCxnSpPr>
      <xdr:spPr>
        <a:xfrm flipV="1">
          <a:off x="3987800" y="13526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27939</xdr:rowOff>
    </xdr:from>
    <xdr:to>
      <xdr:col>5</xdr:col>
      <xdr:colOff>549275</xdr:colOff>
      <xdr:row>79</xdr:row>
      <xdr:rowOff>77470</xdr:rowOff>
    </xdr:to>
    <xdr:cxnSp macro="">
      <xdr:nvCxnSpPr>
        <xdr:cNvPr id="365" name="直線コネクタ 364"/>
        <xdr:cNvCxnSpPr/>
      </xdr:nvCxnSpPr>
      <xdr:spPr>
        <a:xfrm flipV="1">
          <a:off x="3098800" y="135724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77470</xdr:rowOff>
    </xdr:from>
    <xdr:to>
      <xdr:col>4</xdr:col>
      <xdr:colOff>346075</xdr:colOff>
      <xdr:row>79</xdr:row>
      <xdr:rowOff>119380</xdr:rowOff>
    </xdr:to>
    <xdr:cxnSp macro="">
      <xdr:nvCxnSpPr>
        <xdr:cNvPr id="368" name="直線コネクタ 367"/>
        <xdr:cNvCxnSpPr/>
      </xdr:nvCxnSpPr>
      <xdr:spPr>
        <a:xfrm flipV="1">
          <a:off x="2209800" y="13622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119380</xdr:rowOff>
    </xdr:from>
    <xdr:to>
      <xdr:col>3</xdr:col>
      <xdr:colOff>142875</xdr:colOff>
      <xdr:row>80</xdr:row>
      <xdr:rowOff>50800</xdr:rowOff>
    </xdr:to>
    <xdr:cxnSp macro="">
      <xdr:nvCxnSpPr>
        <xdr:cNvPr id="371" name="直線コネクタ 370"/>
        <xdr:cNvCxnSpPr/>
      </xdr:nvCxnSpPr>
      <xdr:spPr>
        <a:xfrm flipV="1">
          <a:off x="1320800" y="136639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41911</xdr:rowOff>
    </xdr:from>
    <xdr:to>
      <xdr:col>3</xdr:col>
      <xdr:colOff>193675</xdr:colOff>
      <xdr:row>76</xdr:row>
      <xdr:rowOff>143511</xdr:rowOff>
    </xdr:to>
    <xdr:sp macro="" textlink="">
      <xdr:nvSpPr>
        <xdr:cNvPr id="372" name="フローチャート : 判断 371"/>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73" name="テキスト ボックス 372"/>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95250</xdr:rowOff>
    </xdr:from>
    <xdr:to>
      <xdr:col>1</xdr:col>
      <xdr:colOff>676275</xdr:colOff>
      <xdr:row>77</xdr:row>
      <xdr:rowOff>25400</xdr:rowOff>
    </xdr:to>
    <xdr:sp macro="" textlink="">
      <xdr:nvSpPr>
        <xdr:cNvPr id="374" name="フローチャート : 判断 373"/>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35577</xdr:rowOff>
    </xdr:from>
    <xdr:ext cx="762000" cy="259045"/>
    <xdr:sp macro="" textlink="">
      <xdr:nvSpPr>
        <xdr:cNvPr id="375" name="テキスト ボックス 374"/>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102870</xdr:rowOff>
    </xdr:from>
    <xdr:to>
      <xdr:col>7</xdr:col>
      <xdr:colOff>66675</xdr:colOff>
      <xdr:row>79</xdr:row>
      <xdr:rowOff>33020</xdr:rowOff>
    </xdr:to>
    <xdr:sp macro="" textlink="">
      <xdr:nvSpPr>
        <xdr:cNvPr id="381" name="円/楕円 380"/>
        <xdr:cNvSpPr/>
      </xdr:nvSpPr>
      <xdr:spPr>
        <a:xfrm>
          <a:off x="4775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74947</xdr:rowOff>
    </xdr:from>
    <xdr:ext cx="762000" cy="259045"/>
    <xdr:sp macro="" textlink="">
      <xdr:nvSpPr>
        <xdr:cNvPr id="382" name="公債費該当値テキスト"/>
        <xdr:cNvSpPr txBox="1"/>
      </xdr:nvSpPr>
      <xdr:spPr>
        <a:xfrm>
          <a:off x="4914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148589</xdr:rowOff>
    </xdr:from>
    <xdr:to>
      <xdr:col>5</xdr:col>
      <xdr:colOff>600075</xdr:colOff>
      <xdr:row>79</xdr:row>
      <xdr:rowOff>78739</xdr:rowOff>
    </xdr:to>
    <xdr:sp macro="" textlink="">
      <xdr:nvSpPr>
        <xdr:cNvPr id="383" name="円/楕円 382"/>
        <xdr:cNvSpPr/>
      </xdr:nvSpPr>
      <xdr:spPr>
        <a:xfrm>
          <a:off x="3937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63516</xdr:rowOff>
    </xdr:from>
    <xdr:ext cx="736600" cy="259045"/>
    <xdr:sp macro="" textlink="">
      <xdr:nvSpPr>
        <xdr:cNvPr id="384" name="テキスト ボックス 383"/>
        <xdr:cNvSpPr txBox="1"/>
      </xdr:nvSpPr>
      <xdr:spPr>
        <a:xfrm>
          <a:off x="3606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26670</xdr:rowOff>
    </xdr:from>
    <xdr:to>
      <xdr:col>4</xdr:col>
      <xdr:colOff>396875</xdr:colOff>
      <xdr:row>79</xdr:row>
      <xdr:rowOff>128270</xdr:rowOff>
    </xdr:to>
    <xdr:sp macro="" textlink="">
      <xdr:nvSpPr>
        <xdr:cNvPr id="385" name="円/楕円 384"/>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113047</xdr:rowOff>
    </xdr:from>
    <xdr:ext cx="762000" cy="259045"/>
    <xdr:sp macro="" textlink="">
      <xdr:nvSpPr>
        <xdr:cNvPr id="386" name="テキスト ボックス 385"/>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68580</xdr:rowOff>
    </xdr:from>
    <xdr:to>
      <xdr:col>3</xdr:col>
      <xdr:colOff>193675</xdr:colOff>
      <xdr:row>79</xdr:row>
      <xdr:rowOff>170180</xdr:rowOff>
    </xdr:to>
    <xdr:sp macro="" textlink="">
      <xdr:nvSpPr>
        <xdr:cNvPr id="387" name="円/楕円 386"/>
        <xdr:cNvSpPr/>
      </xdr:nvSpPr>
      <xdr:spPr>
        <a:xfrm>
          <a:off x="2159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154957</xdr:rowOff>
    </xdr:from>
    <xdr:ext cx="762000" cy="259045"/>
    <xdr:sp macro="" textlink="">
      <xdr:nvSpPr>
        <xdr:cNvPr id="388" name="テキスト ボックス 387"/>
        <xdr:cNvSpPr txBox="1"/>
      </xdr:nvSpPr>
      <xdr:spPr>
        <a:xfrm>
          <a:off x="1828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0</xdr:rowOff>
    </xdr:from>
    <xdr:to>
      <xdr:col>1</xdr:col>
      <xdr:colOff>676275</xdr:colOff>
      <xdr:row>80</xdr:row>
      <xdr:rowOff>101600</xdr:rowOff>
    </xdr:to>
    <xdr:sp macro="" textlink="">
      <xdr:nvSpPr>
        <xdr:cNvPr id="389" name="円/楕円 388"/>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86377</xdr:rowOff>
    </xdr:from>
    <xdr:ext cx="762000" cy="259045"/>
    <xdr:sp macro="" textlink="">
      <xdr:nvSpPr>
        <xdr:cNvPr id="390" name="テキスト ボックス 389"/>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a:t>
          </a:r>
          <a:r>
            <a:rPr kumimoji="1" lang="en-US" altLang="ja-JP" sz="1300">
              <a:latin typeface="ＭＳ Ｐゴシック"/>
            </a:rPr>
            <a:t>(</a:t>
          </a:r>
          <a:r>
            <a:rPr kumimoji="1" lang="ja-JP" altLang="en-US" sz="1300">
              <a:latin typeface="ＭＳ Ｐゴシック"/>
            </a:rPr>
            <a:t>人件費、物件費、維持補修費、繰出金</a:t>
          </a:r>
          <a:r>
            <a:rPr kumimoji="1" lang="en-US" altLang="ja-JP" sz="1300">
              <a:latin typeface="ＭＳ Ｐゴシック"/>
            </a:rPr>
            <a:t>)</a:t>
          </a:r>
          <a:r>
            <a:rPr kumimoji="1" lang="ja-JP" altLang="en-US" sz="1300">
              <a:latin typeface="ＭＳ Ｐゴシック"/>
            </a:rPr>
            <a:t>の経常一般財源に占める割合は少なく、類似団体の中でも平均より低く、上位にある。経年推移で見ても、ほぼ同じ比率である。</a:t>
          </a:r>
        </a:p>
        <a:p>
          <a:r>
            <a:rPr kumimoji="1" lang="ja-JP" altLang="en-US" sz="1300">
              <a:latin typeface="ＭＳ Ｐゴシック"/>
            </a:rPr>
            <a:t>中でも、事業会計への赤字補てんなどによる繰出金等の割合が高くなっているが、事業会計の経営健全化と合わせ、繰出金の縮減に努め、今後も更なる改善を図る。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74</xdr:row>
      <xdr:rowOff>153670</xdr:rowOff>
    </xdr:to>
    <xdr:cxnSp macro="">
      <xdr:nvCxnSpPr>
        <xdr:cNvPr id="423" name="直線コネクタ 422"/>
        <xdr:cNvCxnSpPr/>
      </xdr:nvCxnSpPr>
      <xdr:spPr>
        <a:xfrm>
          <a:off x="15671800" y="12814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146050</xdr:rowOff>
    </xdr:to>
    <xdr:cxnSp macro="">
      <xdr:nvCxnSpPr>
        <xdr:cNvPr id="426" name="直線コネクタ 425"/>
        <xdr:cNvCxnSpPr/>
      </xdr:nvCxnSpPr>
      <xdr:spPr>
        <a:xfrm flipV="1">
          <a:off x="14782800" y="1281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74</xdr:row>
      <xdr:rowOff>146050</xdr:rowOff>
    </xdr:to>
    <xdr:cxnSp macro="">
      <xdr:nvCxnSpPr>
        <xdr:cNvPr id="429" name="直線コネクタ 428"/>
        <xdr:cNvCxnSpPr/>
      </xdr:nvCxnSpPr>
      <xdr:spPr>
        <a:xfrm>
          <a:off x="13893800" y="12768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75</xdr:row>
      <xdr:rowOff>20320</xdr:rowOff>
    </xdr:to>
    <xdr:cxnSp macro="">
      <xdr:nvCxnSpPr>
        <xdr:cNvPr id="432" name="直線コネクタ 431"/>
        <xdr:cNvCxnSpPr/>
      </xdr:nvCxnSpPr>
      <xdr:spPr>
        <a:xfrm flipV="1">
          <a:off x="13004800" y="127685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102870</xdr:rowOff>
    </xdr:from>
    <xdr:to>
      <xdr:col>24</xdr:col>
      <xdr:colOff>82550</xdr:colOff>
      <xdr:row>75</xdr:row>
      <xdr:rowOff>33020</xdr:rowOff>
    </xdr:to>
    <xdr:sp macro="" textlink="">
      <xdr:nvSpPr>
        <xdr:cNvPr id="442" name="円/楕円 441"/>
        <xdr:cNvSpPr/>
      </xdr:nvSpPr>
      <xdr:spPr>
        <a:xfrm>
          <a:off x="16459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119397</xdr:rowOff>
    </xdr:from>
    <xdr:ext cx="762000" cy="259045"/>
    <xdr:sp macro="" textlink="">
      <xdr:nvSpPr>
        <xdr:cNvPr id="443" name="公債費以外該当値テキスト"/>
        <xdr:cNvSpPr txBox="1"/>
      </xdr:nvSpPr>
      <xdr:spPr>
        <a:xfrm>
          <a:off x="16598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4" name="円/楕円 443"/>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5" name="テキスト ボックス 444"/>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95250</xdr:rowOff>
    </xdr:from>
    <xdr:to>
      <xdr:col>21</xdr:col>
      <xdr:colOff>412750</xdr:colOff>
      <xdr:row>75</xdr:row>
      <xdr:rowOff>25400</xdr:rowOff>
    </xdr:to>
    <xdr:sp macro="" textlink="">
      <xdr:nvSpPr>
        <xdr:cNvPr id="446" name="円/楕円 445"/>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35577</xdr:rowOff>
    </xdr:from>
    <xdr:ext cx="762000" cy="259045"/>
    <xdr:sp macro="" textlink="">
      <xdr:nvSpPr>
        <xdr:cNvPr id="447" name="テキスト ボックス 446"/>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30480</xdr:rowOff>
    </xdr:from>
    <xdr:to>
      <xdr:col>20</xdr:col>
      <xdr:colOff>209550</xdr:colOff>
      <xdr:row>74</xdr:row>
      <xdr:rowOff>132080</xdr:rowOff>
    </xdr:to>
    <xdr:sp macro="" textlink="">
      <xdr:nvSpPr>
        <xdr:cNvPr id="448" name="円/楕円 447"/>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142257</xdr:rowOff>
    </xdr:from>
    <xdr:ext cx="762000" cy="259045"/>
    <xdr:sp macro="" textlink="">
      <xdr:nvSpPr>
        <xdr:cNvPr id="449" name="テキスト ボックス 448"/>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50" name="円/楕円 449"/>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81297</xdr:rowOff>
    </xdr:from>
    <xdr:ext cx="762000" cy="259045"/>
    <xdr:sp macro="" textlink="">
      <xdr:nvSpPr>
        <xdr:cNvPr id="451" name="テキスト ボックス 450"/>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鹿児島県瀬戸内町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127054</xdr:rowOff>
    </xdr:from>
    <xdr:to>
      <xdr:col>4</xdr:col>
      <xdr:colOff>1117600</xdr:colOff>
      <xdr:row>11</xdr:row>
      <xdr:rowOff>154780</xdr:rowOff>
    </xdr:to>
    <xdr:cxnSp macro="">
      <xdr:nvCxnSpPr>
        <xdr:cNvPr id="52" name="直線コネクタ 51"/>
        <xdr:cNvCxnSpPr/>
      </xdr:nvCxnSpPr>
      <xdr:spPr bwMode="auto">
        <a:xfrm flipV="1">
          <a:off x="5003800" y="2060629"/>
          <a:ext cx="6477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154780</xdr:rowOff>
    </xdr:from>
    <xdr:to>
      <xdr:col>4</xdr:col>
      <xdr:colOff>469900</xdr:colOff>
      <xdr:row>12</xdr:row>
      <xdr:rowOff>10751</xdr:rowOff>
    </xdr:to>
    <xdr:cxnSp macro="">
      <xdr:nvCxnSpPr>
        <xdr:cNvPr id="55" name="直線コネクタ 54"/>
        <xdr:cNvCxnSpPr/>
      </xdr:nvCxnSpPr>
      <xdr:spPr bwMode="auto">
        <a:xfrm flipV="1">
          <a:off x="4305300" y="2088355"/>
          <a:ext cx="698500" cy="27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10751</xdr:rowOff>
    </xdr:from>
    <xdr:to>
      <xdr:col>3</xdr:col>
      <xdr:colOff>904875</xdr:colOff>
      <xdr:row>12</xdr:row>
      <xdr:rowOff>48645</xdr:rowOff>
    </xdr:to>
    <xdr:cxnSp macro="">
      <xdr:nvCxnSpPr>
        <xdr:cNvPr id="58" name="直線コネクタ 57"/>
        <xdr:cNvCxnSpPr/>
      </xdr:nvCxnSpPr>
      <xdr:spPr bwMode="auto">
        <a:xfrm flipV="1">
          <a:off x="3606800" y="2115776"/>
          <a:ext cx="698500" cy="3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46119</xdr:rowOff>
    </xdr:from>
    <xdr:to>
      <xdr:col>3</xdr:col>
      <xdr:colOff>206375</xdr:colOff>
      <xdr:row>12</xdr:row>
      <xdr:rowOff>48645</xdr:rowOff>
    </xdr:to>
    <xdr:cxnSp macro="">
      <xdr:nvCxnSpPr>
        <xdr:cNvPr id="61" name="直線コネクタ 60"/>
        <xdr:cNvCxnSpPr/>
      </xdr:nvCxnSpPr>
      <xdr:spPr bwMode="auto">
        <a:xfrm>
          <a:off x="2908300" y="2151144"/>
          <a:ext cx="698500" cy="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91048</xdr:rowOff>
    </xdr:from>
    <xdr:to>
      <xdr:col>3</xdr:col>
      <xdr:colOff>257175</xdr:colOff>
      <xdr:row>18</xdr:row>
      <xdr:rowOff>21198</xdr:rowOff>
    </xdr:to>
    <xdr:sp macro="" textlink="">
      <xdr:nvSpPr>
        <xdr:cNvPr id="62" name="フローチャート : 判断 61"/>
        <xdr:cNvSpPr/>
      </xdr:nvSpPr>
      <xdr:spPr bwMode="auto">
        <a:xfrm>
          <a:off x="3556000" y="3053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5975</xdr:rowOff>
    </xdr:from>
    <xdr:ext cx="762000" cy="259045"/>
    <xdr:sp macro="" textlink="">
      <xdr:nvSpPr>
        <xdr:cNvPr id="63" name="テキスト ボックス 62"/>
        <xdr:cNvSpPr txBox="1"/>
      </xdr:nvSpPr>
      <xdr:spPr>
        <a:xfrm>
          <a:off x="3225800" y="31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131989</xdr:rowOff>
    </xdr:from>
    <xdr:to>
      <xdr:col>2</xdr:col>
      <xdr:colOff>692150</xdr:colOff>
      <xdr:row>18</xdr:row>
      <xdr:rowOff>62139</xdr:rowOff>
    </xdr:to>
    <xdr:sp macro="" textlink="">
      <xdr:nvSpPr>
        <xdr:cNvPr id="64" name="フローチャート : 判断 63"/>
        <xdr:cNvSpPr/>
      </xdr:nvSpPr>
      <xdr:spPr bwMode="auto">
        <a:xfrm>
          <a:off x="2857500" y="309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46916</xdr:rowOff>
    </xdr:from>
    <xdr:ext cx="762000" cy="259045"/>
    <xdr:sp macro="" textlink="">
      <xdr:nvSpPr>
        <xdr:cNvPr id="65" name="テキスト ボックス 64"/>
        <xdr:cNvSpPr txBox="1"/>
      </xdr:nvSpPr>
      <xdr:spPr>
        <a:xfrm>
          <a:off x="2527300" y="31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11</xdr:row>
      <xdr:rowOff>76254</xdr:rowOff>
    </xdr:from>
    <xdr:to>
      <xdr:col>5</xdr:col>
      <xdr:colOff>34925</xdr:colOff>
      <xdr:row>12</xdr:row>
      <xdr:rowOff>6404</xdr:rowOff>
    </xdr:to>
    <xdr:sp macro="" textlink="">
      <xdr:nvSpPr>
        <xdr:cNvPr id="71" name="円/楕円 70"/>
        <xdr:cNvSpPr/>
      </xdr:nvSpPr>
      <xdr:spPr bwMode="auto">
        <a:xfrm>
          <a:off x="5600700" y="200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156281</xdr:rowOff>
    </xdr:from>
    <xdr:ext cx="762000" cy="259045"/>
    <xdr:sp macro="" textlink="">
      <xdr:nvSpPr>
        <xdr:cNvPr id="72" name="人口1人当たり決算額の推移該当値テキスト130"/>
        <xdr:cNvSpPr txBox="1"/>
      </xdr:nvSpPr>
      <xdr:spPr>
        <a:xfrm>
          <a:off x="5740400" y="191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202,370</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103980</xdr:rowOff>
    </xdr:from>
    <xdr:to>
      <xdr:col>4</xdr:col>
      <xdr:colOff>520700</xdr:colOff>
      <xdr:row>12</xdr:row>
      <xdr:rowOff>34130</xdr:rowOff>
    </xdr:to>
    <xdr:sp macro="" textlink="">
      <xdr:nvSpPr>
        <xdr:cNvPr id="73" name="円/楕円 72"/>
        <xdr:cNvSpPr/>
      </xdr:nvSpPr>
      <xdr:spPr bwMode="auto">
        <a:xfrm>
          <a:off x="4953000" y="203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44307</xdr:rowOff>
    </xdr:from>
    <xdr:ext cx="736600" cy="259045"/>
    <xdr:sp macro="" textlink="">
      <xdr:nvSpPr>
        <xdr:cNvPr id="74" name="テキスト ボックス 73"/>
        <xdr:cNvSpPr txBox="1"/>
      </xdr:nvSpPr>
      <xdr:spPr>
        <a:xfrm>
          <a:off x="4622800" y="180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199,823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131401</xdr:rowOff>
    </xdr:from>
    <xdr:to>
      <xdr:col>3</xdr:col>
      <xdr:colOff>955675</xdr:colOff>
      <xdr:row>12</xdr:row>
      <xdr:rowOff>61551</xdr:rowOff>
    </xdr:to>
    <xdr:sp macro="" textlink="">
      <xdr:nvSpPr>
        <xdr:cNvPr id="75" name="円/楕円 74"/>
        <xdr:cNvSpPr/>
      </xdr:nvSpPr>
      <xdr:spPr bwMode="auto">
        <a:xfrm>
          <a:off x="4254500" y="206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71728</xdr:rowOff>
    </xdr:from>
    <xdr:ext cx="762000" cy="259045"/>
    <xdr:sp macro="" textlink="">
      <xdr:nvSpPr>
        <xdr:cNvPr id="76" name="テキスト ボックス 75"/>
        <xdr:cNvSpPr txBox="1"/>
      </xdr:nvSpPr>
      <xdr:spPr>
        <a:xfrm>
          <a:off x="3924300" y="183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197,304</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169295</xdr:rowOff>
    </xdr:from>
    <xdr:to>
      <xdr:col>3</xdr:col>
      <xdr:colOff>257175</xdr:colOff>
      <xdr:row>12</xdr:row>
      <xdr:rowOff>99445</xdr:rowOff>
    </xdr:to>
    <xdr:sp macro="" textlink="">
      <xdr:nvSpPr>
        <xdr:cNvPr id="77" name="円/楕円 76"/>
        <xdr:cNvSpPr/>
      </xdr:nvSpPr>
      <xdr:spPr bwMode="auto">
        <a:xfrm>
          <a:off x="3556000" y="210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109622</xdr:rowOff>
    </xdr:from>
    <xdr:ext cx="762000" cy="259045"/>
    <xdr:sp macro="" textlink="">
      <xdr:nvSpPr>
        <xdr:cNvPr id="78" name="テキスト ボックス 77"/>
        <xdr:cNvSpPr txBox="1"/>
      </xdr:nvSpPr>
      <xdr:spPr>
        <a:xfrm>
          <a:off x="3225800" y="187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193,823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166769</xdr:rowOff>
    </xdr:from>
    <xdr:to>
      <xdr:col>2</xdr:col>
      <xdr:colOff>692150</xdr:colOff>
      <xdr:row>12</xdr:row>
      <xdr:rowOff>96919</xdr:rowOff>
    </xdr:to>
    <xdr:sp macro="" textlink="">
      <xdr:nvSpPr>
        <xdr:cNvPr id="79" name="円/楕円 78"/>
        <xdr:cNvSpPr/>
      </xdr:nvSpPr>
      <xdr:spPr bwMode="auto">
        <a:xfrm>
          <a:off x="2857500" y="210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107096</xdr:rowOff>
    </xdr:from>
    <xdr:ext cx="762000" cy="259045"/>
    <xdr:sp macro="" textlink="">
      <xdr:nvSpPr>
        <xdr:cNvPr id="80" name="テキスト ボックス 79"/>
        <xdr:cNvSpPr txBox="1"/>
      </xdr:nvSpPr>
      <xdr:spPr>
        <a:xfrm>
          <a:off x="2527300" y="18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342703</xdr:rowOff>
    </xdr:from>
    <xdr:to>
      <xdr:col>4</xdr:col>
      <xdr:colOff>1117600</xdr:colOff>
      <xdr:row>35</xdr:row>
      <xdr:rowOff>72841</xdr:rowOff>
    </xdr:to>
    <xdr:cxnSp macro="">
      <xdr:nvCxnSpPr>
        <xdr:cNvPr id="114" name="直線コネクタ 113"/>
        <xdr:cNvCxnSpPr/>
      </xdr:nvCxnSpPr>
      <xdr:spPr bwMode="auto">
        <a:xfrm>
          <a:off x="5003800" y="6610153"/>
          <a:ext cx="647700" cy="7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160662</xdr:rowOff>
    </xdr:from>
    <xdr:to>
      <xdr:col>4</xdr:col>
      <xdr:colOff>469900</xdr:colOff>
      <xdr:row>34</xdr:row>
      <xdr:rowOff>342703</xdr:rowOff>
    </xdr:to>
    <xdr:cxnSp macro="">
      <xdr:nvCxnSpPr>
        <xdr:cNvPr id="117" name="直線コネクタ 116"/>
        <xdr:cNvCxnSpPr/>
      </xdr:nvCxnSpPr>
      <xdr:spPr bwMode="auto">
        <a:xfrm>
          <a:off x="4305300" y="6428112"/>
          <a:ext cx="698500" cy="18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125666</xdr:rowOff>
    </xdr:from>
    <xdr:to>
      <xdr:col>3</xdr:col>
      <xdr:colOff>904875</xdr:colOff>
      <xdr:row>34</xdr:row>
      <xdr:rowOff>160662</xdr:rowOff>
    </xdr:to>
    <xdr:cxnSp macro="">
      <xdr:nvCxnSpPr>
        <xdr:cNvPr id="120" name="直線コネクタ 119"/>
        <xdr:cNvCxnSpPr/>
      </xdr:nvCxnSpPr>
      <xdr:spPr bwMode="auto">
        <a:xfrm>
          <a:off x="3606800" y="6393116"/>
          <a:ext cx="698500" cy="3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34017</xdr:rowOff>
    </xdr:from>
    <xdr:to>
      <xdr:col>3</xdr:col>
      <xdr:colOff>206375</xdr:colOff>
      <xdr:row>34</xdr:row>
      <xdr:rowOff>125666</xdr:rowOff>
    </xdr:to>
    <xdr:cxnSp macro="">
      <xdr:nvCxnSpPr>
        <xdr:cNvPr id="123" name="直線コネクタ 122"/>
        <xdr:cNvCxnSpPr/>
      </xdr:nvCxnSpPr>
      <xdr:spPr bwMode="auto">
        <a:xfrm>
          <a:off x="2908300" y="6301467"/>
          <a:ext cx="698500" cy="9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329165</xdr:rowOff>
    </xdr:from>
    <xdr:to>
      <xdr:col>3</xdr:col>
      <xdr:colOff>257175</xdr:colOff>
      <xdr:row>36</xdr:row>
      <xdr:rowOff>87865</xdr:rowOff>
    </xdr:to>
    <xdr:sp macro="" textlink="">
      <xdr:nvSpPr>
        <xdr:cNvPr id="124" name="フローチャート : 判断 123"/>
        <xdr:cNvSpPr/>
      </xdr:nvSpPr>
      <xdr:spPr bwMode="auto">
        <a:xfrm>
          <a:off x="35560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72642</xdr:rowOff>
    </xdr:from>
    <xdr:ext cx="762000" cy="259045"/>
    <xdr:sp macro="" textlink="">
      <xdr:nvSpPr>
        <xdr:cNvPr id="125" name="テキスト ボックス 124"/>
        <xdr:cNvSpPr txBox="1"/>
      </xdr:nvSpPr>
      <xdr:spPr>
        <a:xfrm>
          <a:off x="32258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303981</xdr:rowOff>
    </xdr:from>
    <xdr:to>
      <xdr:col>2</xdr:col>
      <xdr:colOff>692150</xdr:colOff>
      <xdr:row>36</xdr:row>
      <xdr:rowOff>62681</xdr:rowOff>
    </xdr:to>
    <xdr:sp macro="" textlink="">
      <xdr:nvSpPr>
        <xdr:cNvPr id="126" name="フローチャート : 判断 125"/>
        <xdr:cNvSpPr/>
      </xdr:nvSpPr>
      <xdr:spPr bwMode="auto">
        <a:xfrm>
          <a:off x="2857500" y="6914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47458</xdr:rowOff>
    </xdr:from>
    <xdr:ext cx="762000" cy="259045"/>
    <xdr:sp macro="" textlink="">
      <xdr:nvSpPr>
        <xdr:cNvPr id="127" name="テキスト ボックス 126"/>
        <xdr:cNvSpPr txBox="1"/>
      </xdr:nvSpPr>
      <xdr:spPr>
        <a:xfrm>
          <a:off x="2527300" y="700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22041</xdr:rowOff>
    </xdr:from>
    <xdr:to>
      <xdr:col>5</xdr:col>
      <xdr:colOff>34925</xdr:colOff>
      <xdr:row>35</xdr:row>
      <xdr:rowOff>123641</xdr:rowOff>
    </xdr:to>
    <xdr:sp macro="" textlink="">
      <xdr:nvSpPr>
        <xdr:cNvPr id="133" name="円/楕円 132"/>
        <xdr:cNvSpPr/>
      </xdr:nvSpPr>
      <xdr:spPr bwMode="auto">
        <a:xfrm>
          <a:off x="5600700" y="663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210018</xdr:rowOff>
    </xdr:from>
    <xdr:ext cx="762000" cy="259045"/>
    <xdr:sp macro="" textlink="">
      <xdr:nvSpPr>
        <xdr:cNvPr id="134" name="人口1人当たり決算額の推移該当値テキスト445"/>
        <xdr:cNvSpPr txBox="1"/>
      </xdr:nvSpPr>
      <xdr:spPr>
        <a:xfrm>
          <a:off x="5740400" y="647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291903</xdr:rowOff>
    </xdr:from>
    <xdr:to>
      <xdr:col>4</xdr:col>
      <xdr:colOff>520700</xdr:colOff>
      <xdr:row>35</xdr:row>
      <xdr:rowOff>50603</xdr:rowOff>
    </xdr:to>
    <xdr:sp macro="" textlink="">
      <xdr:nvSpPr>
        <xdr:cNvPr id="135" name="円/楕円 134"/>
        <xdr:cNvSpPr/>
      </xdr:nvSpPr>
      <xdr:spPr bwMode="auto">
        <a:xfrm>
          <a:off x="4953000" y="655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60780</xdr:rowOff>
    </xdr:from>
    <xdr:ext cx="736600" cy="259045"/>
    <xdr:sp macro="" textlink="">
      <xdr:nvSpPr>
        <xdr:cNvPr id="136" name="テキスト ボックス 135"/>
        <xdr:cNvSpPr txBox="1"/>
      </xdr:nvSpPr>
      <xdr:spPr>
        <a:xfrm>
          <a:off x="4622800" y="6328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109862</xdr:rowOff>
    </xdr:from>
    <xdr:to>
      <xdr:col>3</xdr:col>
      <xdr:colOff>955675</xdr:colOff>
      <xdr:row>34</xdr:row>
      <xdr:rowOff>211462</xdr:rowOff>
    </xdr:to>
    <xdr:sp macro="" textlink="">
      <xdr:nvSpPr>
        <xdr:cNvPr id="137" name="円/楕円 136"/>
        <xdr:cNvSpPr/>
      </xdr:nvSpPr>
      <xdr:spPr bwMode="auto">
        <a:xfrm>
          <a:off x="4254500" y="637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221639</xdr:rowOff>
    </xdr:from>
    <xdr:ext cx="762000" cy="259045"/>
    <xdr:sp macro="" textlink="">
      <xdr:nvSpPr>
        <xdr:cNvPr id="138" name="テキスト ボックス 137"/>
        <xdr:cNvSpPr txBox="1"/>
      </xdr:nvSpPr>
      <xdr:spPr>
        <a:xfrm>
          <a:off x="3924300" y="61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74866</xdr:rowOff>
    </xdr:from>
    <xdr:to>
      <xdr:col>3</xdr:col>
      <xdr:colOff>257175</xdr:colOff>
      <xdr:row>34</xdr:row>
      <xdr:rowOff>176466</xdr:rowOff>
    </xdr:to>
    <xdr:sp macro="" textlink="">
      <xdr:nvSpPr>
        <xdr:cNvPr id="139" name="円/楕円 138"/>
        <xdr:cNvSpPr/>
      </xdr:nvSpPr>
      <xdr:spPr bwMode="auto">
        <a:xfrm>
          <a:off x="3556000" y="634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186643</xdr:rowOff>
    </xdr:from>
    <xdr:ext cx="762000" cy="259045"/>
    <xdr:sp macro="" textlink="">
      <xdr:nvSpPr>
        <xdr:cNvPr id="140" name="テキスト ボックス 139"/>
        <xdr:cNvSpPr txBox="1"/>
      </xdr:nvSpPr>
      <xdr:spPr>
        <a:xfrm>
          <a:off x="3225800" y="611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326117</xdr:rowOff>
    </xdr:from>
    <xdr:to>
      <xdr:col>2</xdr:col>
      <xdr:colOff>692150</xdr:colOff>
      <xdr:row>34</xdr:row>
      <xdr:rowOff>84817</xdr:rowOff>
    </xdr:to>
    <xdr:sp macro="" textlink="">
      <xdr:nvSpPr>
        <xdr:cNvPr id="141" name="円/楕円 140"/>
        <xdr:cNvSpPr/>
      </xdr:nvSpPr>
      <xdr:spPr bwMode="auto">
        <a:xfrm>
          <a:off x="2857500" y="625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94994</xdr:rowOff>
    </xdr:from>
    <xdr:ext cx="762000" cy="259045"/>
    <xdr:sp macro="" textlink="">
      <xdr:nvSpPr>
        <xdr:cNvPr id="142" name="テキスト ボックス 141"/>
        <xdr:cNvSpPr txBox="1"/>
      </xdr:nvSpPr>
      <xdr:spPr>
        <a:xfrm>
          <a:off x="2527300" y="60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財政調整基金残高ともに前年度よりも標準財政規模に対する割合が増えている。過去の災害復旧費にかかる歳入が後年度に入ってきた関係で単年度収支が大きく改善したこと、財政調整基金取崩額が大きく減少したこと等が主な要因だが、依然、財政調整基金残高は総額で少ないと思われる。財政健全化指標の改善や予算運営の弾力化を図るためにも、財政調整基金等の更なる積立により、財務基盤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つの会計で赤字を計上していたが、平成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年度決算において全ての会計で黒字へ転ずることができた。</a:t>
          </a:r>
        </a:p>
        <a:p>
          <a:r>
            <a:rPr kumimoji="1" lang="ja-JP" altLang="en-US" sz="1400">
              <a:latin typeface="ＭＳ ゴシック" pitchFamily="49" charset="-128"/>
              <a:ea typeface="ＭＳ ゴシック" pitchFamily="49" charset="-128"/>
            </a:rPr>
            <a:t>しかし、主な要因は一般会計からの赤字補てん繰出であり、赤字特別会計の自助努力のみでは到底なしえなかった状況である。</a:t>
          </a:r>
        </a:p>
        <a:p>
          <a:r>
            <a:rPr kumimoji="1" lang="ja-JP" altLang="en-US" sz="1400">
              <a:latin typeface="ＭＳ ゴシック" pitchFamily="49" charset="-128"/>
              <a:ea typeface="ＭＳ ゴシック" pitchFamily="49" charset="-128"/>
            </a:rPr>
            <a:t>今後は、地方交付税の伸びが期待されない中での赤字補てんのための財源確保は、より困難になると思われるので、各会計における更なる自助努力</a:t>
          </a:r>
          <a:r>
            <a:rPr kumimoji="1" lang="ja-JP" altLang="en-US" sz="1400">
              <a:solidFill>
                <a:sysClr val="windowText" lastClr="000000"/>
              </a:solidFill>
              <a:latin typeface="ＭＳ ゴシック" pitchFamily="49" charset="-128"/>
              <a:ea typeface="ＭＳ ゴシック" pitchFamily="49" charset="-128"/>
            </a:rPr>
            <a:t>により</a:t>
          </a:r>
          <a:r>
            <a:rPr kumimoji="1" lang="ja-JP" altLang="en-US" sz="1400">
              <a:latin typeface="ＭＳ ゴシック" pitchFamily="49" charset="-128"/>
              <a:ea typeface="ＭＳ ゴシック" pitchFamily="49" charset="-128"/>
            </a:rPr>
            <a:t>、独立採算の原則に則った各公営事業の自立化に努める。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近年は事業費の抑制や過去の高利率の借入金の償還完了、新たな起債発行時の借入利率の低下等が要因となって、元利償還金等と算入公債費等は減少を続けている。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今後は、予定している大型公共施設の更新に伴う起債発行の影響で、元利償還金等が増加することが予想されるが、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事業の平準化を行う等、</a:t>
          </a:r>
          <a:r>
            <a:rPr kumimoji="1" lang="ja-JP" altLang="en-US" sz="1400">
              <a:latin typeface="ＭＳ ゴシック" pitchFamily="49" charset="-128"/>
              <a:ea typeface="ＭＳ ゴシック" pitchFamily="49" charset="-128"/>
            </a:rPr>
            <a:t>影響を最小限にとどめる財政運営に努める。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充当可能基金の増加等もあり、将来負担比率も減少を続けてきたが、大規模災害復旧費等の影響で平成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年度から地方債残高が増加に転じている。</a:t>
          </a:r>
        </a:p>
        <a:p>
          <a:r>
            <a:rPr kumimoji="1" lang="ja-JP" altLang="en-US" sz="1400">
              <a:latin typeface="ＭＳ ゴシック" pitchFamily="49" charset="-128"/>
              <a:ea typeface="ＭＳ ゴシック" pitchFamily="49" charset="-128"/>
            </a:rPr>
            <a:t>加えて、今後予定している大型公共施設の更新事業の影響で、地方債残高の更なる増加、将来負担比率の増加は避けれないものと予想される。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今後は、地方債発行額の抑制や、公共事業全体での実施時期の平準化に努めるとともに、充当可能財源の更なる強化を図り、将来負担への影響を少なくするよう努める。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10721456</v>
      </c>
      <c r="BO4" s="349"/>
      <c r="BP4" s="349"/>
      <c r="BQ4" s="349"/>
      <c r="BR4" s="349"/>
      <c r="BS4" s="349"/>
      <c r="BT4" s="349"/>
      <c r="BU4" s="350"/>
      <c r="BV4" s="348">
        <v>10268952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12.8</v>
      </c>
      <c r="CU4" s="355"/>
      <c r="CV4" s="355"/>
      <c r="CW4" s="355"/>
      <c r="CX4" s="355"/>
      <c r="CY4" s="355"/>
      <c r="CZ4" s="355"/>
      <c r="DA4" s="356"/>
      <c r="DB4" s="354">
        <v>7.4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10037647</v>
      </c>
      <c r="BO5" s="386"/>
      <c r="BP5" s="386"/>
      <c r="BQ5" s="386"/>
      <c r="BR5" s="386"/>
      <c r="BS5" s="386"/>
      <c r="BT5" s="386"/>
      <c r="BU5" s="387"/>
      <c r="BV5" s="385">
        <v>9815681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85.4</v>
      </c>
      <c r="CU5" s="383"/>
      <c r="CV5" s="383"/>
      <c r="CW5" s="383"/>
      <c r="CX5" s="383"/>
      <c r="CY5" s="383"/>
      <c r="CZ5" s="383"/>
      <c r="DA5" s="384"/>
      <c r="DB5" s="382">
        <v>85.9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683809</v>
      </c>
      <c r="BO6" s="386"/>
      <c r="BP6" s="386"/>
      <c r="BQ6" s="386"/>
      <c r="BR6" s="386"/>
      <c r="BS6" s="386"/>
      <c r="BT6" s="386"/>
      <c r="BU6" s="387"/>
      <c r="BV6" s="385">
        <v>453271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89.9</v>
      </c>
      <c r="CU6" s="423"/>
      <c r="CV6" s="423"/>
      <c r="CW6" s="423"/>
      <c r="CX6" s="423"/>
      <c r="CY6" s="423"/>
      <c r="CZ6" s="423"/>
      <c r="DA6" s="424"/>
      <c r="DB6" s="422">
        <v>90.2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27650</v>
      </c>
      <c r="BO7" s="386"/>
      <c r="BP7" s="386"/>
      <c r="BQ7" s="386"/>
      <c r="BR7" s="386"/>
      <c r="BS7" s="386"/>
      <c r="BT7" s="386"/>
      <c r="BU7" s="387"/>
      <c r="BV7" s="385">
        <v>68261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5115097</v>
      </c>
      <c r="CU7" s="386"/>
      <c r="CV7" s="386"/>
      <c r="CW7" s="386"/>
      <c r="CX7" s="386"/>
      <c r="CY7" s="386"/>
      <c r="CZ7" s="386"/>
      <c r="DA7" s="387"/>
      <c r="DB7" s="385">
        <v>5208914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656159</v>
      </c>
      <c r="BO8" s="386"/>
      <c r="BP8" s="386"/>
      <c r="BQ8" s="386"/>
      <c r="BR8" s="386"/>
      <c r="BS8" s="386"/>
      <c r="BT8" s="386"/>
      <c r="BU8" s="387"/>
      <c r="BV8" s="385">
        <v>385010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0.14000000000000001</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9874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271149</v>
      </c>
      <c r="BO9" s="386"/>
      <c r="BP9" s="386"/>
      <c r="BQ9" s="386"/>
      <c r="BR9" s="386"/>
      <c r="BS9" s="386"/>
      <c r="BT9" s="386"/>
      <c r="BU9" s="387"/>
      <c r="BV9" s="385">
        <v>-129366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21.1</v>
      </c>
      <c r="CU9" s="383"/>
      <c r="CV9" s="383"/>
      <c r="CW9" s="383"/>
      <c r="CX9" s="383"/>
      <c r="CY9" s="383"/>
      <c r="CZ9" s="383"/>
      <c r="DA9" s="384"/>
      <c r="DB9" s="382">
        <v>22.1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10782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301504</v>
      </c>
      <c r="BO10" s="386"/>
      <c r="BP10" s="386"/>
      <c r="BQ10" s="386"/>
      <c r="BR10" s="386"/>
      <c r="BS10" s="386"/>
      <c r="BT10" s="386"/>
      <c r="BU10" s="387"/>
      <c r="BV10" s="385">
        <v>372037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9626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42309</v>
      </c>
      <c r="BO12" s="386"/>
      <c r="BP12" s="386"/>
      <c r="BQ12" s="386"/>
      <c r="BR12" s="386"/>
      <c r="BS12" s="386"/>
      <c r="BT12" s="386"/>
      <c r="BU12" s="387"/>
      <c r="BV12" s="385">
        <v>287238</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9616</v>
      </c>
      <c r="S13" s="467"/>
      <c r="T13" s="467"/>
      <c r="U13" s="467"/>
      <c r="V13" s="468"/>
      <c r="W13" s="401" t="s">
        <v>124</v>
      </c>
      <c r="X13" s="402"/>
      <c r="Y13" s="402"/>
      <c r="Z13" s="402"/>
      <c r="AA13" s="402"/>
      <c r="AB13" s="392"/>
      <c r="AC13" s="436">
        <v>375</v>
      </c>
      <c r="AD13" s="437"/>
      <c r="AE13" s="437"/>
      <c r="AF13" s="437"/>
      <c r="AG13" s="476"/>
      <c r="AH13" s="436">
        <v>417</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530344</v>
      </c>
      <c r="BO13" s="386"/>
      <c r="BP13" s="386"/>
      <c r="BQ13" s="386"/>
      <c r="BR13" s="386"/>
      <c r="BS13" s="386"/>
      <c r="BT13" s="386"/>
      <c r="BU13" s="387"/>
      <c r="BV13" s="385">
        <v>-44567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9692</v>
      </c>
      <c r="S14" s="467"/>
      <c r="T14" s="467"/>
      <c r="U14" s="467"/>
      <c r="V14" s="468"/>
      <c r="W14" s="375"/>
      <c r="X14" s="376"/>
      <c r="Y14" s="376"/>
      <c r="Z14" s="376"/>
      <c r="AA14" s="376"/>
      <c r="AB14" s="365"/>
      <c r="AC14" s="469">
        <v>9.6999999999999993</v>
      </c>
      <c r="AD14" s="470"/>
      <c r="AE14" s="470"/>
      <c r="AF14" s="470"/>
      <c r="AG14" s="471"/>
      <c r="AH14" s="469">
        <v>10.199999999999999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98.4</v>
      </c>
      <c r="CU14" s="481"/>
      <c r="CV14" s="481"/>
      <c r="CW14" s="481"/>
      <c r="CX14" s="481"/>
      <c r="CY14" s="481"/>
      <c r="CZ14" s="481"/>
      <c r="DA14" s="482"/>
      <c r="DB14" s="480">
        <v>113.5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9681</v>
      </c>
      <c r="S15" s="467"/>
      <c r="T15" s="467"/>
      <c r="U15" s="467"/>
      <c r="V15" s="468"/>
      <c r="W15" s="401" t="s">
        <v>130</v>
      </c>
      <c r="X15" s="402"/>
      <c r="Y15" s="402"/>
      <c r="Z15" s="402"/>
      <c r="AA15" s="402"/>
      <c r="AB15" s="392"/>
      <c r="AC15" s="436">
        <v>526</v>
      </c>
      <c r="AD15" s="437"/>
      <c r="AE15" s="437"/>
      <c r="AF15" s="437"/>
      <c r="AG15" s="476"/>
      <c r="AH15" s="436">
        <v>736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708912</v>
      </c>
      <c r="BO15" s="349"/>
      <c r="BP15" s="349"/>
      <c r="BQ15" s="349"/>
      <c r="BR15" s="349"/>
      <c r="BS15" s="349"/>
      <c r="BT15" s="349"/>
      <c r="BU15" s="350"/>
      <c r="BV15" s="348">
        <v>686416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13.6</v>
      </c>
      <c r="AD16" s="470"/>
      <c r="AE16" s="470"/>
      <c r="AF16" s="470"/>
      <c r="AG16" s="471"/>
      <c r="AH16" s="469">
        <v>18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4658148</v>
      </c>
      <c r="BO16" s="386"/>
      <c r="BP16" s="386"/>
      <c r="BQ16" s="386"/>
      <c r="BR16" s="386"/>
      <c r="BS16" s="386"/>
      <c r="BT16" s="386"/>
      <c r="BU16" s="387"/>
      <c r="BV16" s="385">
        <v>4773625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2980</v>
      </c>
      <c r="AD17" s="437"/>
      <c r="AE17" s="437"/>
      <c r="AF17" s="437"/>
      <c r="AG17" s="476"/>
      <c r="AH17" s="436">
        <v>2919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906621</v>
      </c>
      <c r="BO17" s="386"/>
      <c r="BP17" s="386"/>
      <c r="BQ17" s="386"/>
      <c r="BR17" s="386"/>
      <c r="BS17" s="386"/>
      <c r="BT17" s="386"/>
      <c r="BU17" s="387"/>
      <c r="BV17" s="385">
        <v>873343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239.95</v>
      </c>
      <c r="M18" s="498"/>
      <c r="N18" s="498"/>
      <c r="O18" s="498"/>
      <c r="P18" s="498"/>
      <c r="Q18" s="498"/>
      <c r="R18" s="499"/>
      <c r="S18" s="499"/>
      <c r="T18" s="499"/>
      <c r="U18" s="499"/>
      <c r="V18" s="500"/>
      <c r="W18" s="403"/>
      <c r="X18" s="404"/>
      <c r="Y18" s="404"/>
      <c r="Z18" s="404"/>
      <c r="AA18" s="404"/>
      <c r="AB18" s="395"/>
      <c r="AC18" s="501">
        <v>76.8</v>
      </c>
      <c r="AD18" s="502"/>
      <c r="AE18" s="502"/>
      <c r="AF18" s="502"/>
      <c r="AG18" s="503"/>
      <c r="AH18" s="501">
        <v>71.5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4385844</v>
      </c>
      <c r="BO18" s="386"/>
      <c r="BP18" s="386"/>
      <c r="BQ18" s="386"/>
      <c r="BR18" s="386"/>
      <c r="BS18" s="386"/>
      <c r="BT18" s="386"/>
      <c r="BU18" s="387"/>
      <c r="BV18" s="385">
        <v>4497674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6506765</v>
      </c>
      <c r="BO19" s="386"/>
      <c r="BP19" s="386"/>
      <c r="BQ19" s="386"/>
      <c r="BR19" s="386"/>
      <c r="BS19" s="386"/>
      <c r="BT19" s="386"/>
      <c r="BU19" s="387"/>
      <c r="BV19" s="385">
        <v>6609815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4677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11326010</v>
      </c>
      <c r="BO23" s="386"/>
      <c r="BP23" s="386"/>
      <c r="BQ23" s="386"/>
      <c r="BR23" s="386"/>
      <c r="BS23" s="386"/>
      <c r="BT23" s="386"/>
      <c r="BU23" s="387"/>
      <c r="BV23" s="385">
        <v>11164029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6460</v>
      </c>
      <c r="R24" s="437"/>
      <c r="S24" s="437"/>
      <c r="T24" s="437"/>
      <c r="U24" s="437"/>
      <c r="V24" s="476"/>
      <c r="W24" s="531"/>
      <c r="X24" s="519"/>
      <c r="Y24" s="520"/>
      <c r="Z24" s="435" t="s">
        <v>153</v>
      </c>
      <c r="AA24" s="415"/>
      <c r="AB24" s="415"/>
      <c r="AC24" s="415"/>
      <c r="AD24" s="415"/>
      <c r="AE24" s="415"/>
      <c r="AF24" s="415"/>
      <c r="AG24" s="416"/>
      <c r="AH24" s="436">
        <v>176</v>
      </c>
      <c r="AI24" s="437"/>
      <c r="AJ24" s="437"/>
      <c r="AK24" s="437"/>
      <c r="AL24" s="476"/>
      <c r="AM24" s="436">
        <v>568304</v>
      </c>
      <c r="AN24" s="437"/>
      <c r="AO24" s="437"/>
      <c r="AP24" s="437"/>
      <c r="AQ24" s="437"/>
      <c r="AR24" s="476"/>
      <c r="AS24" s="436">
        <v>3229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10973019</v>
      </c>
      <c r="BO24" s="386"/>
      <c r="BP24" s="386"/>
      <c r="BQ24" s="386"/>
      <c r="BR24" s="386"/>
      <c r="BS24" s="386"/>
      <c r="BT24" s="386"/>
      <c r="BU24" s="387"/>
      <c r="BV24" s="385">
        <v>10861487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5260</v>
      </c>
      <c r="R25" s="437"/>
      <c r="S25" s="437"/>
      <c r="T25" s="437"/>
      <c r="U25" s="437"/>
      <c r="V25" s="476"/>
      <c r="W25" s="531"/>
      <c r="X25" s="519"/>
      <c r="Y25" s="520"/>
      <c r="Z25" s="435" t="s">
        <v>156</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338386</v>
      </c>
      <c r="BO25" s="349"/>
      <c r="BP25" s="349"/>
      <c r="BQ25" s="349"/>
      <c r="BR25" s="349"/>
      <c r="BS25" s="349"/>
      <c r="BT25" s="349"/>
      <c r="BU25" s="350"/>
      <c r="BV25" s="348">
        <v>109356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5010</v>
      </c>
      <c r="R26" s="437"/>
      <c r="S26" s="437"/>
      <c r="T26" s="437"/>
      <c r="U26" s="437"/>
      <c r="V26" s="476"/>
      <c r="W26" s="531"/>
      <c r="X26" s="519"/>
      <c r="Y26" s="520"/>
      <c r="Z26" s="435" t="s">
        <v>159</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3120</v>
      </c>
      <c r="R27" s="437"/>
      <c r="S27" s="437"/>
      <c r="T27" s="437"/>
      <c r="U27" s="437"/>
      <c r="V27" s="476"/>
      <c r="W27" s="531"/>
      <c r="X27" s="519"/>
      <c r="Y27" s="520"/>
      <c r="Z27" s="435" t="s">
        <v>162</v>
      </c>
      <c r="AA27" s="415"/>
      <c r="AB27" s="415"/>
      <c r="AC27" s="415"/>
      <c r="AD27" s="415"/>
      <c r="AE27" s="415"/>
      <c r="AF27" s="415"/>
      <c r="AG27" s="416"/>
      <c r="AH27" s="436">
        <v>4</v>
      </c>
      <c r="AI27" s="437"/>
      <c r="AJ27" s="437"/>
      <c r="AK27" s="437"/>
      <c r="AL27" s="476"/>
      <c r="AM27" s="436">
        <v>13003</v>
      </c>
      <c r="AN27" s="437"/>
      <c r="AO27" s="437"/>
      <c r="AP27" s="437"/>
      <c r="AQ27" s="437"/>
      <c r="AR27" s="476"/>
      <c r="AS27" s="436">
        <v>3251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27591</v>
      </c>
      <c r="BO27" s="553"/>
      <c r="BP27" s="553"/>
      <c r="BQ27" s="553"/>
      <c r="BR27" s="553"/>
      <c r="BS27" s="553"/>
      <c r="BT27" s="553"/>
      <c r="BU27" s="554"/>
      <c r="BV27" s="552">
        <v>27591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2680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703522</v>
      </c>
      <c r="BO28" s="349"/>
      <c r="BP28" s="349"/>
      <c r="BQ28" s="349"/>
      <c r="BR28" s="349"/>
      <c r="BS28" s="349"/>
      <c r="BT28" s="349"/>
      <c r="BU28" s="350"/>
      <c r="BV28" s="348">
        <v>444327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8</v>
      </c>
      <c r="M29" s="437"/>
      <c r="N29" s="437"/>
      <c r="O29" s="437"/>
      <c r="P29" s="476"/>
      <c r="Q29" s="436">
        <v>2460</v>
      </c>
      <c r="R29" s="437"/>
      <c r="S29" s="437"/>
      <c r="T29" s="437"/>
      <c r="U29" s="437"/>
      <c r="V29" s="476"/>
      <c r="W29" s="531"/>
      <c r="X29" s="519"/>
      <c r="Y29" s="520"/>
      <c r="Z29" s="435" t="s">
        <v>169</v>
      </c>
      <c r="AA29" s="415"/>
      <c r="AB29" s="415"/>
      <c r="AC29" s="415"/>
      <c r="AD29" s="415"/>
      <c r="AE29" s="415"/>
      <c r="AF29" s="415"/>
      <c r="AG29" s="416"/>
      <c r="AH29" s="436">
        <v>180</v>
      </c>
      <c r="AI29" s="437"/>
      <c r="AJ29" s="437"/>
      <c r="AK29" s="437"/>
      <c r="AL29" s="476"/>
      <c r="AM29" s="436">
        <v>581307</v>
      </c>
      <c r="AN29" s="437"/>
      <c r="AO29" s="437"/>
      <c r="AP29" s="437"/>
      <c r="AQ29" s="437"/>
      <c r="AR29" s="476"/>
      <c r="AS29" s="436">
        <v>3229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280000</v>
      </c>
      <c r="BO29" s="386"/>
      <c r="BP29" s="386"/>
      <c r="BQ29" s="386"/>
      <c r="BR29" s="386"/>
      <c r="BS29" s="386"/>
      <c r="BT29" s="386"/>
      <c r="BU29" s="387"/>
      <c r="BV29" s="385">
        <v>115056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89.7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162542</v>
      </c>
      <c r="BO30" s="553"/>
      <c r="BP30" s="553"/>
      <c r="BQ30" s="553"/>
      <c r="BR30" s="553"/>
      <c r="BS30" s="553"/>
      <c r="BT30" s="553"/>
      <c r="BU30" s="554"/>
      <c r="BV30" s="552">
        <v>64507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瀬戸内町国民健康保険（事業勘定）特別会計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瀬戸内町水道事業会計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瀬戸内町簡易水道事業特別会計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鹿児島県市町村総合事務組合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奄美海運</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瀬戸内町巡回診療施設特別会計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瀬戸内町国民健康保険（直営診療勘定）特別会計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瀬戸内町船舶交通事業特別会計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大島地区衛生組合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加計呂麻バス</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瀬戸内町介護保険特別会計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瀬戸内町古仁屋港上屋事業特別会計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大島地区消防組合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瀬戸内タクシー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瀬戸内町後期高齢者医療事業特別会計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IF('各会計、関係団体の財政状況及び健全化判断比率'!B36="","",'各会計、関係団体の財政状況及び健全化判断比率'!B36)</f>
        <v>瀬戸内町屠畜場事業特別会計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奄美群島広域事務組合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12</v>
      </c>
      <c r="BF38" s="564"/>
      <c r="BG38" s="565" t="str">
        <f>IF('各会計、関係団体の財政状況及び健全化判断比率'!B37="","",'各会計、関係団体の財政状況及び健全化判断比率'!B37)</f>
        <v>瀬戸内町農業集落排水事業特別会計</v>
      </c>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大島農業共済事務組合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奄美大島地区介護保険一部事務組合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鹿児島県後期高齢者医療広域事務組合(一般会計)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鹿児島県後期高齢者医療広域事務組合(特別会計)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743974</v>
      </c>
      <c r="S5" s="581"/>
      <c r="T5" s="581"/>
      <c r="U5" s="581"/>
      <c r="V5" s="581"/>
      <c r="W5" s="581"/>
      <c r="X5" s="581"/>
      <c r="Y5" s="582"/>
      <c r="Z5" s="583">
        <v>6.9</v>
      </c>
      <c r="AA5" s="583"/>
      <c r="AB5" s="583"/>
      <c r="AC5" s="583"/>
      <c r="AD5" s="584">
        <v>743974</v>
      </c>
      <c r="AE5" s="584"/>
      <c r="AF5" s="584"/>
      <c r="AG5" s="584"/>
      <c r="AH5" s="584"/>
      <c r="AI5" s="584"/>
      <c r="AJ5" s="584"/>
      <c r="AK5" s="584"/>
      <c r="AL5" s="585">
        <v>15.3</v>
      </c>
      <c r="AM5" s="586"/>
      <c r="AN5" s="586"/>
      <c r="AO5" s="587"/>
      <c r="AP5" s="577" t="s">
        <v>207</v>
      </c>
      <c r="AQ5" s="578"/>
      <c r="AR5" s="578"/>
      <c r="AS5" s="578"/>
      <c r="AT5" s="578"/>
      <c r="AU5" s="578"/>
      <c r="AV5" s="578"/>
      <c r="AW5" s="578"/>
      <c r="AX5" s="578"/>
      <c r="AY5" s="578"/>
      <c r="AZ5" s="578"/>
      <c r="BA5" s="578"/>
      <c r="BB5" s="578"/>
      <c r="BC5" s="578"/>
      <c r="BD5" s="578"/>
      <c r="BE5" s="578"/>
      <c r="BF5" s="579"/>
      <c r="BG5" s="591">
        <v>743974</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55591</v>
      </c>
      <c r="S6" s="592"/>
      <c r="T6" s="592"/>
      <c r="U6" s="592"/>
      <c r="V6" s="592"/>
      <c r="W6" s="592"/>
      <c r="X6" s="592"/>
      <c r="Y6" s="593"/>
      <c r="Z6" s="594">
        <v>0.5</v>
      </c>
      <c r="AA6" s="594"/>
      <c r="AB6" s="594"/>
      <c r="AC6" s="594"/>
      <c r="AD6" s="595">
        <v>55591</v>
      </c>
      <c r="AE6" s="595"/>
      <c r="AF6" s="595"/>
      <c r="AG6" s="595"/>
      <c r="AH6" s="595"/>
      <c r="AI6" s="595"/>
      <c r="AJ6" s="595"/>
      <c r="AK6" s="595"/>
      <c r="AL6" s="596">
        <v>1.1000000000000001</v>
      </c>
      <c r="AM6" s="597"/>
      <c r="AN6" s="597"/>
      <c r="AO6" s="598"/>
      <c r="AP6" s="588" t="s">
        <v>213</v>
      </c>
      <c r="AQ6" s="589"/>
      <c r="AR6" s="589"/>
      <c r="AS6" s="589"/>
      <c r="AT6" s="589"/>
      <c r="AU6" s="589"/>
      <c r="AV6" s="589"/>
      <c r="AW6" s="589"/>
      <c r="AX6" s="589"/>
      <c r="AY6" s="589"/>
      <c r="AZ6" s="589"/>
      <c r="BA6" s="589"/>
      <c r="BB6" s="589"/>
      <c r="BC6" s="589"/>
      <c r="BD6" s="589"/>
      <c r="BE6" s="589"/>
      <c r="BF6" s="590"/>
      <c r="BG6" s="591">
        <v>743974</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89512</v>
      </c>
      <c r="CS6" s="592"/>
      <c r="CT6" s="592"/>
      <c r="CU6" s="592"/>
      <c r="CV6" s="592"/>
      <c r="CW6" s="592"/>
      <c r="CX6" s="592"/>
      <c r="CY6" s="593"/>
      <c r="CZ6" s="594">
        <v>0.9</v>
      </c>
      <c r="DA6" s="594"/>
      <c r="DB6" s="594"/>
      <c r="DC6" s="594"/>
      <c r="DD6" s="600" t="s">
        <v>208</v>
      </c>
      <c r="DE6" s="592"/>
      <c r="DF6" s="592"/>
      <c r="DG6" s="592"/>
      <c r="DH6" s="592"/>
      <c r="DI6" s="592"/>
      <c r="DJ6" s="592"/>
      <c r="DK6" s="592"/>
      <c r="DL6" s="592"/>
      <c r="DM6" s="592"/>
      <c r="DN6" s="592"/>
      <c r="DO6" s="592"/>
      <c r="DP6" s="593"/>
      <c r="DQ6" s="600">
        <v>89512</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1296</v>
      </c>
      <c r="S7" s="592"/>
      <c r="T7" s="592"/>
      <c r="U7" s="592"/>
      <c r="V7" s="592"/>
      <c r="W7" s="592"/>
      <c r="X7" s="592"/>
      <c r="Y7" s="593"/>
      <c r="Z7" s="594">
        <v>0</v>
      </c>
      <c r="AA7" s="594"/>
      <c r="AB7" s="594"/>
      <c r="AC7" s="594"/>
      <c r="AD7" s="595">
        <v>1296</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328333</v>
      </c>
      <c r="BH7" s="592"/>
      <c r="BI7" s="592"/>
      <c r="BJ7" s="592"/>
      <c r="BK7" s="592"/>
      <c r="BL7" s="592"/>
      <c r="BM7" s="592"/>
      <c r="BN7" s="593"/>
      <c r="BO7" s="594">
        <v>44.1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1453208</v>
      </c>
      <c r="CS7" s="592"/>
      <c r="CT7" s="592"/>
      <c r="CU7" s="592"/>
      <c r="CV7" s="592"/>
      <c r="CW7" s="592"/>
      <c r="CX7" s="592"/>
      <c r="CY7" s="593"/>
      <c r="CZ7" s="594">
        <v>14.5</v>
      </c>
      <c r="DA7" s="594"/>
      <c r="DB7" s="594"/>
      <c r="DC7" s="594"/>
      <c r="DD7" s="600">
        <v>4143</v>
      </c>
      <c r="DE7" s="592"/>
      <c r="DF7" s="592"/>
      <c r="DG7" s="592"/>
      <c r="DH7" s="592"/>
      <c r="DI7" s="592"/>
      <c r="DJ7" s="592"/>
      <c r="DK7" s="592"/>
      <c r="DL7" s="592"/>
      <c r="DM7" s="592"/>
      <c r="DN7" s="592"/>
      <c r="DO7" s="592"/>
      <c r="DP7" s="593"/>
      <c r="DQ7" s="600">
        <v>1269020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885</v>
      </c>
      <c r="S8" s="592"/>
      <c r="T8" s="592"/>
      <c r="U8" s="592"/>
      <c r="V8" s="592"/>
      <c r="W8" s="592"/>
      <c r="X8" s="592"/>
      <c r="Y8" s="593"/>
      <c r="Z8" s="594">
        <v>0</v>
      </c>
      <c r="AA8" s="594"/>
      <c r="AB8" s="594"/>
      <c r="AC8" s="594"/>
      <c r="AD8" s="595">
        <v>885</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9872</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1575777</v>
      </c>
      <c r="CS8" s="592"/>
      <c r="CT8" s="592"/>
      <c r="CU8" s="592"/>
      <c r="CV8" s="592"/>
      <c r="CW8" s="592"/>
      <c r="CX8" s="592"/>
      <c r="CY8" s="593"/>
      <c r="CZ8" s="594">
        <v>15.7</v>
      </c>
      <c r="DA8" s="594"/>
      <c r="DB8" s="594"/>
      <c r="DC8" s="594"/>
      <c r="DD8" s="600" t="s">
        <v>208</v>
      </c>
      <c r="DE8" s="592"/>
      <c r="DF8" s="592"/>
      <c r="DG8" s="592"/>
      <c r="DH8" s="592"/>
      <c r="DI8" s="592"/>
      <c r="DJ8" s="592"/>
      <c r="DK8" s="592"/>
      <c r="DL8" s="592"/>
      <c r="DM8" s="592"/>
      <c r="DN8" s="592"/>
      <c r="DO8" s="592"/>
      <c r="DP8" s="593"/>
      <c r="DQ8" s="600">
        <v>1081464</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1498</v>
      </c>
      <c r="S9" s="592"/>
      <c r="T9" s="592"/>
      <c r="U9" s="592"/>
      <c r="V9" s="592"/>
      <c r="W9" s="592"/>
      <c r="X9" s="592"/>
      <c r="Y9" s="593"/>
      <c r="Z9" s="594">
        <v>0</v>
      </c>
      <c r="AA9" s="594"/>
      <c r="AB9" s="594"/>
      <c r="AC9" s="594"/>
      <c r="AD9" s="595">
        <v>1498</v>
      </c>
      <c r="AE9" s="595"/>
      <c r="AF9" s="595"/>
      <c r="AG9" s="595"/>
      <c r="AH9" s="595"/>
      <c r="AI9" s="595"/>
      <c r="AJ9" s="595"/>
      <c r="AK9" s="595"/>
      <c r="AL9" s="596">
        <v>0</v>
      </c>
      <c r="AM9" s="597"/>
      <c r="AN9" s="597"/>
      <c r="AO9" s="598"/>
      <c r="AP9" s="588" t="s">
        <v>222</v>
      </c>
      <c r="AQ9" s="589"/>
      <c r="AR9" s="589"/>
      <c r="AS9" s="589"/>
      <c r="AT9" s="589"/>
      <c r="AU9" s="589"/>
      <c r="AV9" s="589"/>
      <c r="AW9" s="589"/>
      <c r="AX9" s="589"/>
      <c r="AY9" s="589"/>
      <c r="AZ9" s="589"/>
      <c r="BA9" s="589"/>
      <c r="BB9" s="589"/>
      <c r="BC9" s="589"/>
      <c r="BD9" s="589"/>
      <c r="BE9" s="589"/>
      <c r="BF9" s="590"/>
      <c r="BG9" s="591">
        <v>264438</v>
      </c>
      <c r="BH9" s="592"/>
      <c r="BI9" s="592"/>
      <c r="BJ9" s="592"/>
      <c r="BK9" s="592"/>
      <c r="BL9" s="592"/>
      <c r="BM9" s="592"/>
      <c r="BN9" s="593"/>
      <c r="BO9" s="594">
        <v>35.5</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724103</v>
      </c>
      <c r="CS9" s="592"/>
      <c r="CT9" s="592"/>
      <c r="CU9" s="592"/>
      <c r="CV9" s="592"/>
      <c r="CW9" s="592"/>
      <c r="CX9" s="592"/>
      <c r="CY9" s="593"/>
      <c r="CZ9" s="594">
        <v>7.2</v>
      </c>
      <c r="DA9" s="594"/>
      <c r="DB9" s="594"/>
      <c r="DC9" s="594"/>
      <c r="DD9" s="600">
        <v>80584</v>
      </c>
      <c r="DE9" s="592"/>
      <c r="DF9" s="592"/>
      <c r="DG9" s="592"/>
      <c r="DH9" s="592"/>
      <c r="DI9" s="592"/>
      <c r="DJ9" s="592"/>
      <c r="DK9" s="592"/>
      <c r="DL9" s="592"/>
      <c r="DM9" s="592"/>
      <c r="DN9" s="592"/>
      <c r="DO9" s="592"/>
      <c r="DP9" s="593"/>
      <c r="DQ9" s="600">
        <v>427783</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79426</v>
      </c>
      <c r="S10" s="592"/>
      <c r="T10" s="592"/>
      <c r="U10" s="592"/>
      <c r="V10" s="592"/>
      <c r="W10" s="592"/>
      <c r="X10" s="592"/>
      <c r="Y10" s="593"/>
      <c r="Z10" s="594">
        <v>0.7</v>
      </c>
      <c r="AA10" s="594"/>
      <c r="AB10" s="594"/>
      <c r="AC10" s="594"/>
      <c r="AD10" s="595">
        <v>79426</v>
      </c>
      <c r="AE10" s="595"/>
      <c r="AF10" s="595"/>
      <c r="AG10" s="595"/>
      <c r="AH10" s="595"/>
      <c r="AI10" s="595"/>
      <c r="AJ10" s="595"/>
      <c r="AK10" s="595"/>
      <c r="AL10" s="596">
        <v>1.6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19241</v>
      </c>
      <c r="BH10" s="592"/>
      <c r="BI10" s="592"/>
      <c r="BJ10" s="592"/>
      <c r="BK10" s="592"/>
      <c r="BL10" s="592"/>
      <c r="BM10" s="592"/>
      <c r="BN10" s="593"/>
      <c r="BO10" s="594">
        <v>2.6</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46237</v>
      </c>
      <c r="CS10" s="592"/>
      <c r="CT10" s="592"/>
      <c r="CU10" s="592"/>
      <c r="CV10" s="592"/>
      <c r="CW10" s="592"/>
      <c r="CX10" s="592"/>
      <c r="CY10" s="593"/>
      <c r="CZ10" s="594">
        <v>0.5</v>
      </c>
      <c r="DA10" s="594"/>
      <c r="DB10" s="594"/>
      <c r="DC10" s="594"/>
      <c r="DD10" s="600" t="s">
        <v>112</v>
      </c>
      <c r="DE10" s="592"/>
      <c r="DF10" s="592"/>
      <c r="DG10" s="592"/>
      <c r="DH10" s="592"/>
      <c r="DI10" s="592"/>
      <c r="DJ10" s="592"/>
      <c r="DK10" s="592"/>
      <c r="DL10" s="592"/>
      <c r="DM10" s="592"/>
      <c r="DN10" s="592"/>
      <c r="DO10" s="592"/>
      <c r="DP10" s="593"/>
      <c r="DQ10" s="600">
        <v>5782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34782</v>
      </c>
      <c r="BH11" s="592"/>
      <c r="BI11" s="592"/>
      <c r="BJ11" s="592"/>
      <c r="BK11" s="592"/>
      <c r="BL11" s="592"/>
      <c r="BM11" s="592"/>
      <c r="BN11" s="593"/>
      <c r="BO11" s="594">
        <v>4.7</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813662</v>
      </c>
      <c r="CS11" s="592"/>
      <c r="CT11" s="592"/>
      <c r="CU11" s="592"/>
      <c r="CV11" s="592"/>
      <c r="CW11" s="592"/>
      <c r="CX11" s="592"/>
      <c r="CY11" s="593"/>
      <c r="CZ11" s="594">
        <v>8.1</v>
      </c>
      <c r="DA11" s="594"/>
      <c r="DB11" s="594"/>
      <c r="DC11" s="594"/>
      <c r="DD11" s="600">
        <v>377419</v>
      </c>
      <c r="DE11" s="592"/>
      <c r="DF11" s="592"/>
      <c r="DG11" s="592"/>
      <c r="DH11" s="592"/>
      <c r="DI11" s="592"/>
      <c r="DJ11" s="592"/>
      <c r="DK11" s="592"/>
      <c r="DL11" s="592"/>
      <c r="DM11" s="592"/>
      <c r="DN11" s="592"/>
      <c r="DO11" s="592"/>
      <c r="DP11" s="593"/>
      <c r="DQ11" s="600">
        <v>300750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307936</v>
      </c>
      <c r="BH12" s="592"/>
      <c r="BI12" s="592"/>
      <c r="BJ12" s="592"/>
      <c r="BK12" s="592"/>
      <c r="BL12" s="592"/>
      <c r="BM12" s="592"/>
      <c r="BN12" s="593"/>
      <c r="BO12" s="594">
        <v>41.4</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289893</v>
      </c>
      <c r="CS12" s="592"/>
      <c r="CT12" s="592"/>
      <c r="CU12" s="592"/>
      <c r="CV12" s="592"/>
      <c r="CW12" s="592"/>
      <c r="CX12" s="592"/>
      <c r="CY12" s="593"/>
      <c r="CZ12" s="594">
        <v>2.9</v>
      </c>
      <c r="DA12" s="594"/>
      <c r="DB12" s="594"/>
      <c r="DC12" s="594"/>
      <c r="DD12" s="600">
        <v>168322</v>
      </c>
      <c r="DE12" s="592"/>
      <c r="DF12" s="592"/>
      <c r="DG12" s="592"/>
      <c r="DH12" s="592"/>
      <c r="DI12" s="592"/>
      <c r="DJ12" s="592"/>
      <c r="DK12" s="592"/>
      <c r="DL12" s="592"/>
      <c r="DM12" s="592"/>
      <c r="DN12" s="592"/>
      <c r="DO12" s="592"/>
      <c r="DP12" s="593"/>
      <c r="DQ12" s="600">
        <v>86320</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8517</v>
      </c>
      <c r="S13" s="592"/>
      <c r="T13" s="592"/>
      <c r="U13" s="592"/>
      <c r="V13" s="592"/>
      <c r="W13" s="592"/>
      <c r="X13" s="592"/>
      <c r="Y13" s="593"/>
      <c r="Z13" s="594">
        <v>0.1</v>
      </c>
      <c r="AA13" s="594"/>
      <c r="AB13" s="594"/>
      <c r="AC13" s="594"/>
      <c r="AD13" s="595">
        <v>8517</v>
      </c>
      <c r="AE13" s="595"/>
      <c r="AF13" s="595"/>
      <c r="AG13" s="595"/>
      <c r="AH13" s="595"/>
      <c r="AI13" s="595"/>
      <c r="AJ13" s="595"/>
      <c r="AK13" s="595"/>
      <c r="AL13" s="596">
        <v>0.2</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295932</v>
      </c>
      <c r="BH13" s="592"/>
      <c r="BI13" s="592"/>
      <c r="BJ13" s="592"/>
      <c r="BK13" s="592"/>
      <c r="BL13" s="592"/>
      <c r="BM13" s="592"/>
      <c r="BN13" s="593"/>
      <c r="BO13" s="594">
        <v>39.799999999999997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937885</v>
      </c>
      <c r="CS13" s="592"/>
      <c r="CT13" s="592"/>
      <c r="CU13" s="592"/>
      <c r="CV13" s="592"/>
      <c r="CW13" s="592"/>
      <c r="CX13" s="592"/>
      <c r="CY13" s="593"/>
      <c r="CZ13" s="594">
        <v>9.3000000000000007</v>
      </c>
      <c r="DA13" s="594"/>
      <c r="DB13" s="594"/>
      <c r="DC13" s="594"/>
      <c r="DD13" s="600">
        <v>829300</v>
      </c>
      <c r="DE13" s="592"/>
      <c r="DF13" s="592"/>
      <c r="DG13" s="592"/>
      <c r="DH13" s="592"/>
      <c r="DI13" s="592"/>
      <c r="DJ13" s="592"/>
      <c r="DK13" s="592"/>
      <c r="DL13" s="592"/>
      <c r="DM13" s="592"/>
      <c r="DN13" s="592"/>
      <c r="DO13" s="592"/>
      <c r="DP13" s="593"/>
      <c r="DQ13" s="600">
        <v>130983</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21730</v>
      </c>
      <c r="BH14" s="592"/>
      <c r="BI14" s="592"/>
      <c r="BJ14" s="592"/>
      <c r="BK14" s="592"/>
      <c r="BL14" s="592"/>
      <c r="BM14" s="592"/>
      <c r="BN14" s="593"/>
      <c r="BO14" s="594">
        <v>2.9</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340132</v>
      </c>
      <c r="CS14" s="592"/>
      <c r="CT14" s="592"/>
      <c r="CU14" s="592"/>
      <c r="CV14" s="592"/>
      <c r="CW14" s="592"/>
      <c r="CX14" s="592"/>
      <c r="CY14" s="593"/>
      <c r="CZ14" s="594">
        <v>3.4</v>
      </c>
      <c r="DA14" s="594"/>
      <c r="DB14" s="594"/>
      <c r="DC14" s="594"/>
      <c r="DD14" s="600">
        <v>74960</v>
      </c>
      <c r="DE14" s="592"/>
      <c r="DF14" s="592"/>
      <c r="DG14" s="592"/>
      <c r="DH14" s="592"/>
      <c r="DI14" s="592"/>
      <c r="DJ14" s="592"/>
      <c r="DK14" s="592"/>
      <c r="DL14" s="592"/>
      <c r="DM14" s="592"/>
      <c r="DN14" s="592"/>
      <c r="DO14" s="592"/>
      <c r="DP14" s="593"/>
      <c r="DQ14" s="600">
        <v>261364</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1021</v>
      </c>
      <c r="S15" s="592"/>
      <c r="T15" s="592"/>
      <c r="U15" s="592"/>
      <c r="V15" s="592"/>
      <c r="W15" s="592"/>
      <c r="X15" s="592"/>
      <c r="Y15" s="593"/>
      <c r="Z15" s="594">
        <v>0</v>
      </c>
      <c r="AA15" s="594"/>
      <c r="AB15" s="594"/>
      <c r="AC15" s="594"/>
      <c r="AD15" s="595">
        <v>1021</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85975</v>
      </c>
      <c r="BH15" s="592"/>
      <c r="BI15" s="592"/>
      <c r="BJ15" s="592"/>
      <c r="BK15" s="592"/>
      <c r="BL15" s="592"/>
      <c r="BM15" s="592"/>
      <c r="BN15" s="593"/>
      <c r="BO15" s="594">
        <v>11.6</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764767</v>
      </c>
      <c r="CS15" s="592"/>
      <c r="CT15" s="592"/>
      <c r="CU15" s="592"/>
      <c r="CV15" s="592"/>
      <c r="CW15" s="592"/>
      <c r="CX15" s="592"/>
      <c r="CY15" s="593"/>
      <c r="CZ15" s="594">
        <v>7.6</v>
      </c>
      <c r="DA15" s="594"/>
      <c r="DB15" s="594"/>
      <c r="DC15" s="594"/>
      <c r="DD15" s="600">
        <v>181721</v>
      </c>
      <c r="DE15" s="592"/>
      <c r="DF15" s="592"/>
      <c r="DG15" s="592"/>
      <c r="DH15" s="592"/>
      <c r="DI15" s="592"/>
      <c r="DJ15" s="592"/>
      <c r="DK15" s="592"/>
      <c r="DL15" s="592"/>
      <c r="DM15" s="592"/>
      <c r="DN15" s="592"/>
      <c r="DO15" s="592"/>
      <c r="DP15" s="593"/>
      <c r="DQ15" s="600">
        <v>553956</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4331600</v>
      </c>
      <c r="S16" s="592"/>
      <c r="T16" s="592"/>
      <c r="U16" s="592"/>
      <c r="V16" s="592"/>
      <c r="W16" s="592"/>
      <c r="X16" s="592"/>
      <c r="Y16" s="593"/>
      <c r="Z16" s="594">
        <v>40.4</v>
      </c>
      <c r="AA16" s="594"/>
      <c r="AB16" s="594"/>
      <c r="AC16" s="594"/>
      <c r="AD16" s="595">
        <v>3949236</v>
      </c>
      <c r="AE16" s="595"/>
      <c r="AF16" s="595"/>
      <c r="AG16" s="595"/>
      <c r="AH16" s="595"/>
      <c r="AI16" s="595"/>
      <c r="AJ16" s="595"/>
      <c r="AK16" s="595"/>
      <c r="AL16" s="596">
        <v>81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1569506</v>
      </c>
      <c r="CS16" s="592"/>
      <c r="CT16" s="592"/>
      <c r="CU16" s="592"/>
      <c r="CV16" s="592"/>
      <c r="CW16" s="592"/>
      <c r="CX16" s="592"/>
      <c r="CY16" s="593"/>
      <c r="CZ16" s="594">
        <v>15.6</v>
      </c>
      <c r="DA16" s="594"/>
      <c r="DB16" s="594"/>
      <c r="DC16" s="594"/>
      <c r="DD16" s="600" t="s">
        <v>112</v>
      </c>
      <c r="DE16" s="592"/>
      <c r="DF16" s="592"/>
      <c r="DG16" s="592"/>
      <c r="DH16" s="592"/>
      <c r="DI16" s="592"/>
      <c r="DJ16" s="592"/>
      <c r="DK16" s="592"/>
      <c r="DL16" s="592"/>
      <c r="DM16" s="592"/>
      <c r="DN16" s="592"/>
      <c r="DO16" s="592"/>
      <c r="DP16" s="593"/>
      <c r="DQ16" s="600">
        <v>213462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3949236</v>
      </c>
      <c r="S17" s="592"/>
      <c r="T17" s="592"/>
      <c r="U17" s="592"/>
      <c r="V17" s="592"/>
      <c r="W17" s="592"/>
      <c r="X17" s="592"/>
      <c r="Y17" s="593"/>
      <c r="Z17" s="594">
        <v>36.799999999999997</v>
      </c>
      <c r="AA17" s="594"/>
      <c r="AB17" s="594"/>
      <c r="AC17" s="594"/>
      <c r="AD17" s="595">
        <v>3949236</v>
      </c>
      <c r="AE17" s="595"/>
      <c r="AF17" s="595"/>
      <c r="AG17" s="595"/>
      <c r="AH17" s="595"/>
      <c r="AI17" s="595"/>
      <c r="AJ17" s="595"/>
      <c r="AK17" s="595"/>
      <c r="AL17" s="596">
        <v>81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1402824</v>
      </c>
      <c r="CS17" s="592"/>
      <c r="CT17" s="592"/>
      <c r="CU17" s="592"/>
      <c r="CV17" s="592"/>
      <c r="CW17" s="592"/>
      <c r="CX17" s="592"/>
      <c r="CY17" s="593"/>
      <c r="CZ17" s="594">
        <v>14</v>
      </c>
      <c r="DA17" s="594"/>
      <c r="DB17" s="594"/>
      <c r="DC17" s="594"/>
      <c r="DD17" s="600" t="s">
        <v>112</v>
      </c>
      <c r="DE17" s="592"/>
      <c r="DF17" s="592"/>
      <c r="DG17" s="592"/>
      <c r="DH17" s="592"/>
      <c r="DI17" s="592"/>
      <c r="DJ17" s="592"/>
      <c r="DK17" s="592"/>
      <c r="DL17" s="592"/>
      <c r="DM17" s="592"/>
      <c r="DN17" s="592"/>
      <c r="DO17" s="592"/>
      <c r="DP17" s="593"/>
      <c r="DQ17" s="600">
        <v>1372419</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382364</v>
      </c>
      <c r="S18" s="592"/>
      <c r="T18" s="592"/>
      <c r="U18" s="592"/>
      <c r="V18" s="592"/>
      <c r="W18" s="592"/>
      <c r="X18" s="592"/>
      <c r="Y18" s="593"/>
      <c r="Z18" s="594">
        <v>3.6</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30141</v>
      </c>
      <c r="CS18" s="592"/>
      <c r="CT18" s="592"/>
      <c r="CU18" s="592"/>
      <c r="CV18" s="592"/>
      <c r="CW18" s="592"/>
      <c r="CX18" s="592"/>
      <c r="CY18" s="593"/>
      <c r="CZ18" s="594">
        <v>0.3</v>
      </c>
      <c r="DA18" s="594"/>
      <c r="DB18" s="594"/>
      <c r="DC18" s="594"/>
      <c r="DD18" s="600" t="s">
        <v>112</v>
      </c>
      <c r="DE18" s="592"/>
      <c r="DF18" s="592"/>
      <c r="DG18" s="592"/>
      <c r="DH18" s="592"/>
      <c r="DI18" s="592"/>
      <c r="DJ18" s="592"/>
      <c r="DK18" s="592"/>
      <c r="DL18" s="592"/>
      <c r="DM18" s="592"/>
      <c r="DN18" s="592"/>
      <c r="DO18" s="592"/>
      <c r="DP18" s="593"/>
      <c r="DQ18" s="600">
        <v>30141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5223808</v>
      </c>
      <c r="S20" s="592"/>
      <c r="T20" s="592"/>
      <c r="U20" s="592"/>
      <c r="V20" s="592"/>
      <c r="W20" s="592"/>
      <c r="X20" s="592"/>
      <c r="Y20" s="593"/>
      <c r="Z20" s="594">
        <v>48.7</v>
      </c>
      <c r="AA20" s="594"/>
      <c r="AB20" s="594"/>
      <c r="AC20" s="594"/>
      <c r="AD20" s="595">
        <v>4841444</v>
      </c>
      <c r="AE20" s="595"/>
      <c r="AF20" s="595"/>
      <c r="AG20" s="595"/>
      <c r="AH20" s="595"/>
      <c r="AI20" s="595"/>
      <c r="AJ20" s="595"/>
      <c r="AK20" s="595"/>
      <c r="AL20" s="596">
        <v>99.3</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10037647</v>
      </c>
      <c r="CS20" s="592"/>
      <c r="CT20" s="592"/>
      <c r="CU20" s="592"/>
      <c r="CV20" s="592"/>
      <c r="CW20" s="592"/>
      <c r="CX20" s="592"/>
      <c r="CY20" s="593"/>
      <c r="CZ20" s="594">
        <v>100</v>
      </c>
      <c r="DA20" s="594"/>
      <c r="DB20" s="594"/>
      <c r="DC20" s="594"/>
      <c r="DD20" s="600">
        <v>1716449</v>
      </c>
      <c r="DE20" s="592"/>
      <c r="DF20" s="592"/>
      <c r="DG20" s="592"/>
      <c r="DH20" s="592"/>
      <c r="DI20" s="592"/>
      <c r="DJ20" s="592"/>
      <c r="DK20" s="592"/>
      <c r="DL20" s="592"/>
      <c r="DM20" s="592"/>
      <c r="DN20" s="592"/>
      <c r="DO20" s="592"/>
      <c r="DP20" s="593"/>
      <c r="DQ20" s="600">
        <v>5822956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1556</v>
      </c>
      <c r="S21" s="592"/>
      <c r="T21" s="592"/>
      <c r="U21" s="592"/>
      <c r="V21" s="592"/>
      <c r="W21" s="592"/>
      <c r="X21" s="592"/>
      <c r="Y21" s="593"/>
      <c r="Z21" s="594">
        <v>0</v>
      </c>
      <c r="AA21" s="594"/>
      <c r="AB21" s="594"/>
      <c r="AC21" s="594"/>
      <c r="AD21" s="595">
        <v>1556</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30682</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141108</v>
      </c>
      <c r="S23" s="592"/>
      <c r="T23" s="592"/>
      <c r="U23" s="592"/>
      <c r="V23" s="592"/>
      <c r="W23" s="592"/>
      <c r="X23" s="592"/>
      <c r="Y23" s="593"/>
      <c r="Z23" s="594">
        <v>1.3</v>
      </c>
      <c r="AA23" s="594"/>
      <c r="AB23" s="594"/>
      <c r="AC23" s="594"/>
      <c r="AD23" s="595">
        <v>5497</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9696</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3483709</v>
      </c>
      <c r="CS24" s="581"/>
      <c r="CT24" s="581"/>
      <c r="CU24" s="581"/>
      <c r="CV24" s="581"/>
      <c r="CW24" s="581"/>
      <c r="CX24" s="581"/>
      <c r="CY24" s="582"/>
      <c r="CZ24" s="618">
        <v>34.700000000000003</v>
      </c>
      <c r="DA24" s="619"/>
      <c r="DB24" s="619"/>
      <c r="DC24" s="620"/>
      <c r="DD24" s="617">
        <v>2932340</v>
      </c>
      <c r="DE24" s="581"/>
      <c r="DF24" s="581"/>
      <c r="DG24" s="581"/>
      <c r="DH24" s="581"/>
      <c r="DI24" s="581"/>
      <c r="DJ24" s="581"/>
      <c r="DK24" s="582"/>
      <c r="DL24" s="617">
        <v>2917415</v>
      </c>
      <c r="DM24" s="581"/>
      <c r="DN24" s="581"/>
      <c r="DO24" s="581"/>
      <c r="DP24" s="581"/>
      <c r="DQ24" s="581"/>
      <c r="DR24" s="581"/>
      <c r="DS24" s="581"/>
      <c r="DT24" s="581"/>
      <c r="DU24" s="581"/>
      <c r="DV24" s="582"/>
      <c r="DW24" s="585">
        <v>56.8</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1624812</v>
      </c>
      <c r="S25" s="592"/>
      <c r="T25" s="592"/>
      <c r="U25" s="592"/>
      <c r="V25" s="592"/>
      <c r="W25" s="592"/>
      <c r="X25" s="592"/>
      <c r="Y25" s="593"/>
      <c r="Z25" s="594">
        <v>15.2</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1519589</v>
      </c>
      <c r="CS25" s="623"/>
      <c r="CT25" s="623"/>
      <c r="CU25" s="623"/>
      <c r="CV25" s="623"/>
      <c r="CW25" s="623"/>
      <c r="CX25" s="623"/>
      <c r="CY25" s="624"/>
      <c r="CZ25" s="625">
        <v>15.1</v>
      </c>
      <c r="DA25" s="626"/>
      <c r="DB25" s="626"/>
      <c r="DC25" s="627"/>
      <c r="DD25" s="600">
        <v>1341889</v>
      </c>
      <c r="DE25" s="623"/>
      <c r="DF25" s="623"/>
      <c r="DG25" s="623"/>
      <c r="DH25" s="623"/>
      <c r="DI25" s="623"/>
      <c r="DJ25" s="623"/>
      <c r="DK25" s="624"/>
      <c r="DL25" s="600">
        <v>1341799</v>
      </c>
      <c r="DM25" s="623"/>
      <c r="DN25" s="623"/>
      <c r="DO25" s="623"/>
      <c r="DP25" s="623"/>
      <c r="DQ25" s="623"/>
      <c r="DR25" s="623"/>
      <c r="DS25" s="623"/>
      <c r="DT25" s="623"/>
      <c r="DU25" s="623"/>
      <c r="DV25" s="624"/>
      <c r="DW25" s="596">
        <v>26.1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926764</v>
      </c>
      <c r="CS26" s="592"/>
      <c r="CT26" s="592"/>
      <c r="CU26" s="592"/>
      <c r="CV26" s="592"/>
      <c r="CW26" s="592"/>
      <c r="CX26" s="592"/>
      <c r="CY26" s="593"/>
      <c r="CZ26" s="625">
        <v>9.1999999999999993</v>
      </c>
      <c r="DA26" s="626"/>
      <c r="DB26" s="626"/>
      <c r="DC26" s="627"/>
      <c r="DD26" s="600">
        <v>800178</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1416209</v>
      </c>
      <c r="S27" s="592"/>
      <c r="T27" s="592"/>
      <c r="U27" s="592"/>
      <c r="V27" s="592"/>
      <c r="W27" s="592"/>
      <c r="X27" s="592"/>
      <c r="Y27" s="593"/>
      <c r="Z27" s="594">
        <v>13.2</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743974</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561296</v>
      </c>
      <c r="CS27" s="623"/>
      <c r="CT27" s="623"/>
      <c r="CU27" s="623"/>
      <c r="CV27" s="623"/>
      <c r="CW27" s="623"/>
      <c r="CX27" s="623"/>
      <c r="CY27" s="624"/>
      <c r="CZ27" s="625">
        <v>5.6</v>
      </c>
      <c r="DA27" s="626"/>
      <c r="DB27" s="626"/>
      <c r="DC27" s="627"/>
      <c r="DD27" s="600">
        <v>218032</v>
      </c>
      <c r="DE27" s="623"/>
      <c r="DF27" s="623"/>
      <c r="DG27" s="623"/>
      <c r="DH27" s="623"/>
      <c r="DI27" s="623"/>
      <c r="DJ27" s="623"/>
      <c r="DK27" s="624"/>
      <c r="DL27" s="600">
        <v>203197</v>
      </c>
      <c r="DM27" s="623"/>
      <c r="DN27" s="623"/>
      <c r="DO27" s="623"/>
      <c r="DP27" s="623"/>
      <c r="DQ27" s="623"/>
      <c r="DR27" s="623"/>
      <c r="DS27" s="623"/>
      <c r="DT27" s="623"/>
      <c r="DU27" s="623"/>
      <c r="DV27" s="624"/>
      <c r="DW27" s="596">
        <v>4</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41572</v>
      </c>
      <c r="S28" s="592"/>
      <c r="T28" s="592"/>
      <c r="U28" s="592"/>
      <c r="V28" s="592"/>
      <c r="W28" s="592"/>
      <c r="X28" s="592"/>
      <c r="Y28" s="593"/>
      <c r="Z28" s="594">
        <v>0.4</v>
      </c>
      <c r="AA28" s="594"/>
      <c r="AB28" s="594"/>
      <c r="AC28" s="594"/>
      <c r="AD28" s="595">
        <v>27856</v>
      </c>
      <c r="AE28" s="595"/>
      <c r="AF28" s="595"/>
      <c r="AG28" s="595"/>
      <c r="AH28" s="595"/>
      <c r="AI28" s="595"/>
      <c r="AJ28" s="595"/>
      <c r="AK28" s="595"/>
      <c r="AL28" s="596">
        <v>0.6</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1402824</v>
      </c>
      <c r="CS28" s="592"/>
      <c r="CT28" s="592"/>
      <c r="CU28" s="592"/>
      <c r="CV28" s="592"/>
      <c r="CW28" s="592"/>
      <c r="CX28" s="592"/>
      <c r="CY28" s="593"/>
      <c r="CZ28" s="625">
        <v>14</v>
      </c>
      <c r="DA28" s="626"/>
      <c r="DB28" s="626"/>
      <c r="DC28" s="627"/>
      <c r="DD28" s="600">
        <v>1372419</v>
      </c>
      <c r="DE28" s="592"/>
      <c r="DF28" s="592"/>
      <c r="DG28" s="592"/>
      <c r="DH28" s="592"/>
      <c r="DI28" s="592"/>
      <c r="DJ28" s="592"/>
      <c r="DK28" s="593"/>
      <c r="DL28" s="600">
        <v>1372419</v>
      </c>
      <c r="DM28" s="592"/>
      <c r="DN28" s="592"/>
      <c r="DO28" s="592"/>
      <c r="DP28" s="592"/>
      <c r="DQ28" s="592"/>
      <c r="DR28" s="592"/>
      <c r="DS28" s="592"/>
      <c r="DT28" s="592"/>
      <c r="DU28" s="592"/>
      <c r="DV28" s="593"/>
      <c r="DW28" s="596">
        <v>26.7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12597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1402322</v>
      </c>
      <c r="CS29" s="623"/>
      <c r="CT29" s="623"/>
      <c r="CU29" s="623"/>
      <c r="CV29" s="623"/>
      <c r="CW29" s="623"/>
      <c r="CX29" s="623"/>
      <c r="CY29" s="624"/>
      <c r="CZ29" s="625">
        <v>14</v>
      </c>
      <c r="DA29" s="626"/>
      <c r="DB29" s="626"/>
      <c r="DC29" s="627"/>
      <c r="DD29" s="600">
        <v>1371917</v>
      </c>
      <c r="DE29" s="623"/>
      <c r="DF29" s="623"/>
      <c r="DG29" s="623"/>
      <c r="DH29" s="623"/>
      <c r="DI29" s="623"/>
      <c r="DJ29" s="623"/>
      <c r="DK29" s="624"/>
      <c r="DL29" s="600">
        <v>1371917</v>
      </c>
      <c r="DM29" s="623"/>
      <c r="DN29" s="623"/>
      <c r="DO29" s="623"/>
      <c r="DP29" s="623"/>
      <c r="DQ29" s="623"/>
      <c r="DR29" s="623"/>
      <c r="DS29" s="623"/>
      <c r="DT29" s="623"/>
      <c r="DU29" s="623"/>
      <c r="DV29" s="624"/>
      <c r="DW29" s="596">
        <v>26.7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68589</v>
      </c>
      <c r="S30" s="592"/>
      <c r="T30" s="592"/>
      <c r="U30" s="592"/>
      <c r="V30" s="592"/>
      <c r="W30" s="592"/>
      <c r="X30" s="592"/>
      <c r="Y30" s="593"/>
      <c r="Z30" s="594">
        <v>0.6</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96.8</v>
      </c>
      <c r="BH30" s="650"/>
      <c r="BI30" s="650"/>
      <c r="BJ30" s="650"/>
      <c r="BK30" s="650"/>
      <c r="BL30" s="650"/>
      <c r="BM30" s="586">
        <v>88.2</v>
      </c>
      <c r="BN30" s="650"/>
      <c r="BO30" s="650"/>
      <c r="BP30" s="650"/>
      <c r="BQ30" s="651"/>
      <c r="BR30" s="649">
        <v>96.5</v>
      </c>
      <c r="BS30" s="650"/>
      <c r="BT30" s="650"/>
      <c r="BU30" s="650"/>
      <c r="BV30" s="650"/>
      <c r="BW30" s="650"/>
      <c r="BX30" s="586">
        <v>87.3</v>
      </c>
      <c r="BY30" s="650"/>
      <c r="BZ30" s="650"/>
      <c r="CA30" s="650"/>
      <c r="CB30" s="651"/>
      <c r="CD30" s="654"/>
      <c r="CE30" s="655"/>
      <c r="CF30" s="605" t="s">
        <v>291</v>
      </c>
      <c r="CG30" s="606"/>
      <c r="CH30" s="606"/>
      <c r="CI30" s="606"/>
      <c r="CJ30" s="606"/>
      <c r="CK30" s="606"/>
      <c r="CL30" s="606"/>
      <c r="CM30" s="606"/>
      <c r="CN30" s="606"/>
      <c r="CO30" s="606"/>
      <c r="CP30" s="606"/>
      <c r="CQ30" s="607"/>
      <c r="CR30" s="591">
        <v>1269259</v>
      </c>
      <c r="CS30" s="592"/>
      <c r="CT30" s="592"/>
      <c r="CU30" s="592"/>
      <c r="CV30" s="592"/>
      <c r="CW30" s="592"/>
      <c r="CX30" s="592"/>
      <c r="CY30" s="593"/>
      <c r="CZ30" s="625">
        <v>12.6</v>
      </c>
      <c r="DA30" s="626"/>
      <c r="DB30" s="626"/>
      <c r="DC30" s="627"/>
      <c r="DD30" s="600">
        <v>1245555</v>
      </c>
      <c r="DE30" s="592"/>
      <c r="DF30" s="592"/>
      <c r="DG30" s="592"/>
      <c r="DH30" s="592"/>
      <c r="DI30" s="592"/>
      <c r="DJ30" s="592"/>
      <c r="DK30" s="593"/>
      <c r="DL30" s="600">
        <v>1245555</v>
      </c>
      <c r="DM30" s="592"/>
      <c r="DN30" s="592"/>
      <c r="DO30" s="592"/>
      <c r="DP30" s="592"/>
      <c r="DQ30" s="592"/>
      <c r="DR30" s="592"/>
      <c r="DS30" s="592"/>
      <c r="DT30" s="592"/>
      <c r="DU30" s="592"/>
      <c r="DV30" s="593"/>
      <c r="DW30" s="596">
        <v>24.3</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453271</v>
      </c>
      <c r="S31" s="592"/>
      <c r="T31" s="592"/>
      <c r="U31" s="592"/>
      <c r="V31" s="592"/>
      <c r="W31" s="592"/>
      <c r="X31" s="592"/>
      <c r="Y31" s="593"/>
      <c r="Z31" s="594">
        <v>4.2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97.8</v>
      </c>
      <c r="BH31" s="623"/>
      <c r="BI31" s="623"/>
      <c r="BJ31" s="623"/>
      <c r="BK31" s="623"/>
      <c r="BL31" s="623"/>
      <c r="BM31" s="597">
        <v>92.9</v>
      </c>
      <c r="BN31" s="647"/>
      <c r="BO31" s="647"/>
      <c r="BP31" s="647"/>
      <c r="BQ31" s="648"/>
      <c r="BR31" s="646">
        <v>97.8</v>
      </c>
      <c r="BS31" s="623"/>
      <c r="BT31" s="623"/>
      <c r="BU31" s="623"/>
      <c r="BV31" s="623"/>
      <c r="BW31" s="623"/>
      <c r="BX31" s="597">
        <v>92.1</v>
      </c>
      <c r="BY31" s="647"/>
      <c r="BZ31" s="647"/>
      <c r="CA31" s="647"/>
      <c r="CB31" s="648"/>
      <c r="CD31" s="654"/>
      <c r="CE31" s="655"/>
      <c r="CF31" s="605" t="s">
        <v>295</v>
      </c>
      <c r="CG31" s="606"/>
      <c r="CH31" s="606"/>
      <c r="CI31" s="606"/>
      <c r="CJ31" s="606"/>
      <c r="CK31" s="606"/>
      <c r="CL31" s="606"/>
      <c r="CM31" s="606"/>
      <c r="CN31" s="606"/>
      <c r="CO31" s="606"/>
      <c r="CP31" s="606"/>
      <c r="CQ31" s="607"/>
      <c r="CR31" s="591">
        <v>133063</v>
      </c>
      <c r="CS31" s="623"/>
      <c r="CT31" s="623"/>
      <c r="CU31" s="623"/>
      <c r="CV31" s="623"/>
      <c r="CW31" s="623"/>
      <c r="CX31" s="623"/>
      <c r="CY31" s="624"/>
      <c r="CZ31" s="625">
        <v>1.3</v>
      </c>
      <c r="DA31" s="626"/>
      <c r="DB31" s="626"/>
      <c r="DC31" s="627"/>
      <c r="DD31" s="600">
        <v>126362</v>
      </c>
      <c r="DE31" s="623"/>
      <c r="DF31" s="623"/>
      <c r="DG31" s="623"/>
      <c r="DH31" s="623"/>
      <c r="DI31" s="623"/>
      <c r="DJ31" s="623"/>
      <c r="DK31" s="624"/>
      <c r="DL31" s="600">
        <v>126362</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266316</v>
      </c>
      <c r="S32" s="592"/>
      <c r="T32" s="592"/>
      <c r="U32" s="592"/>
      <c r="V32" s="592"/>
      <c r="W32" s="592"/>
      <c r="X32" s="592"/>
      <c r="Y32" s="593"/>
      <c r="Z32" s="594">
        <v>2.5</v>
      </c>
      <c r="AA32" s="594"/>
      <c r="AB32" s="594"/>
      <c r="AC32" s="594"/>
      <c r="AD32" s="595">
        <v>11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94.6</v>
      </c>
      <c r="BH32" s="659"/>
      <c r="BI32" s="659"/>
      <c r="BJ32" s="659"/>
      <c r="BK32" s="659"/>
      <c r="BL32" s="659"/>
      <c r="BM32" s="660">
        <v>80.599999999999994</v>
      </c>
      <c r="BN32" s="659"/>
      <c r="BO32" s="659"/>
      <c r="BP32" s="659"/>
      <c r="BQ32" s="661"/>
      <c r="BR32" s="658">
        <v>94.1</v>
      </c>
      <c r="BS32" s="659"/>
      <c r="BT32" s="659"/>
      <c r="BU32" s="659"/>
      <c r="BV32" s="659"/>
      <c r="BW32" s="659"/>
      <c r="BX32" s="660">
        <v>80</v>
      </c>
      <c r="BY32" s="659"/>
      <c r="BZ32" s="659"/>
      <c r="CA32" s="659"/>
      <c r="CB32" s="661"/>
      <c r="CD32" s="656"/>
      <c r="CE32" s="657"/>
      <c r="CF32" s="605" t="s">
        <v>298</v>
      </c>
      <c r="CG32" s="606"/>
      <c r="CH32" s="606"/>
      <c r="CI32" s="606"/>
      <c r="CJ32" s="606"/>
      <c r="CK32" s="606"/>
      <c r="CL32" s="606"/>
      <c r="CM32" s="606"/>
      <c r="CN32" s="606"/>
      <c r="CO32" s="606"/>
      <c r="CP32" s="606"/>
      <c r="CQ32" s="607"/>
      <c r="CR32" s="591">
        <v>502</v>
      </c>
      <c r="CS32" s="592"/>
      <c r="CT32" s="592"/>
      <c r="CU32" s="592"/>
      <c r="CV32" s="592"/>
      <c r="CW32" s="592"/>
      <c r="CX32" s="592"/>
      <c r="CY32" s="593"/>
      <c r="CZ32" s="625">
        <v>0</v>
      </c>
      <c r="DA32" s="626"/>
      <c r="DB32" s="626"/>
      <c r="DC32" s="627"/>
      <c r="DD32" s="600">
        <v>502</v>
      </c>
      <c r="DE32" s="592"/>
      <c r="DF32" s="592"/>
      <c r="DG32" s="592"/>
      <c r="DH32" s="592"/>
      <c r="DI32" s="592"/>
      <c r="DJ32" s="592"/>
      <c r="DK32" s="593"/>
      <c r="DL32" s="600">
        <v>502</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1431240</v>
      </c>
      <c r="S33" s="592"/>
      <c r="T33" s="592"/>
      <c r="U33" s="592"/>
      <c r="V33" s="592"/>
      <c r="W33" s="592"/>
      <c r="X33" s="592"/>
      <c r="Y33" s="593"/>
      <c r="Z33" s="594">
        <v>13.3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3267983</v>
      </c>
      <c r="CS33" s="623"/>
      <c r="CT33" s="623"/>
      <c r="CU33" s="623"/>
      <c r="CV33" s="623"/>
      <c r="CW33" s="623"/>
      <c r="CX33" s="623"/>
      <c r="CY33" s="624"/>
      <c r="CZ33" s="625">
        <v>32.6</v>
      </c>
      <c r="DA33" s="626"/>
      <c r="DB33" s="626"/>
      <c r="DC33" s="627"/>
      <c r="DD33" s="600">
        <v>2491095</v>
      </c>
      <c r="DE33" s="623"/>
      <c r="DF33" s="623"/>
      <c r="DG33" s="623"/>
      <c r="DH33" s="623"/>
      <c r="DI33" s="623"/>
      <c r="DJ33" s="623"/>
      <c r="DK33" s="624"/>
      <c r="DL33" s="600">
        <v>1468429</v>
      </c>
      <c r="DM33" s="623"/>
      <c r="DN33" s="623"/>
      <c r="DO33" s="623"/>
      <c r="DP33" s="623"/>
      <c r="DQ33" s="623"/>
      <c r="DR33" s="623"/>
      <c r="DS33" s="623"/>
      <c r="DT33" s="623"/>
      <c r="DU33" s="623"/>
      <c r="DV33" s="624"/>
      <c r="DW33" s="596">
        <v>28.6</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1069725</v>
      </c>
      <c r="CS34" s="592"/>
      <c r="CT34" s="592"/>
      <c r="CU34" s="592"/>
      <c r="CV34" s="592"/>
      <c r="CW34" s="592"/>
      <c r="CX34" s="592"/>
      <c r="CY34" s="593"/>
      <c r="CZ34" s="625">
        <v>10.7</v>
      </c>
      <c r="DA34" s="626"/>
      <c r="DB34" s="626"/>
      <c r="DC34" s="627"/>
      <c r="DD34" s="600">
        <v>602044</v>
      </c>
      <c r="DE34" s="592"/>
      <c r="DF34" s="592"/>
      <c r="DG34" s="592"/>
      <c r="DH34" s="592"/>
      <c r="DI34" s="592"/>
      <c r="DJ34" s="592"/>
      <c r="DK34" s="593"/>
      <c r="DL34" s="600">
        <v>530550</v>
      </c>
      <c r="DM34" s="592"/>
      <c r="DN34" s="592"/>
      <c r="DO34" s="592"/>
      <c r="DP34" s="592"/>
      <c r="DQ34" s="592"/>
      <c r="DR34" s="592"/>
      <c r="DS34" s="592"/>
      <c r="DT34" s="592"/>
      <c r="DU34" s="592"/>
      <c r="DV34" s="593"/>
      <c r="DW34" s="596">
        <v>10.3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259240</v>
      </c>
      <c r="S35" s="592"/>
      <c r="T35" s="592"/>
      <c r="U35" s="592"/>
      <c r="V35" s="592"/>
      <c r="W35" s="592"/>
      <c r="X35" s="592"/>
      <c r="Y35" s="593"/>
      <c r="Z35" s="594">
        <v>2.4</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940268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35766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74295</v>
      </c>
      <c r="CS35" s="623"/>
      <c r="CT35" s="623"/>
      <c r="CU35" s="623"/>
      <c r="CV35" s="623"/>
      <c r="CW35" s="623"/>
      <c r="CX35" s="623"/>
      <c r="CY35" s="624"/>
      <c r="CZ35" s="625">
        <v>0.7</v>
      </c>
      <c r="DA35" s="626"/>
      <c r="DB35" s="626"/>
      <c r="DC35" s="627"/>
      <c r="DD35" s="600">
        <v>61282</v>
      </c>
      <c r="DE35" s="623"/>
      <c r="DF35" s="623"/>
      <c r="DG35" s="623"/>
      <c r="DH35" s="623"/>
      <c r="DI35" s="623"/>
      <c r="DJ35" s="623"/>
      <c r="DK35" s="624"/>
      <c r="DL35" s="600">
        <v>61282</v>
      </c>
      <c r="DM35" s="623"/>
      <c r="DN35" s="623"/>
      <c r="DO35" s="623"/>
      <c r="DP35" s="623"/>
      <c r="DQ35" s="623"/>
      <c r="DR35" s="623"/>
      <c r="DS35" s="623"/>
      <c r="DT35" s="623"/>
      <c r="DU35" s="623"/>
      <c r="DV35" s="624"/>
      <c r="DW35" s="596">
        <v>1.2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10721456</v>
      </c>
      <c r="S36" s="664"/>
      <c r="T36" s="664"/>
      <c r="U36" s="664"/>
      <c r="V36" s="664"/>
      <c r="W36" s="664"/>
      <c r="X36" s="664"/>
      <c r="Y36" s="665"/>
      <c r="Z36" s="666">
        <v>100</v>
      </c>
      <c r="AA36" s="666"/>
      <c r="AB36" s="666"/>
      <c r="AC36" s="666"/>
      <c r="AD36" s="667">
        <v>4876364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54455</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-196518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588218</v>
      </c>
      <c r="CS36" s="592"/>
      <c r="CT36" s="592"/>
      <c r="CU36" s="592"/>
      <c r="CV36" s="592"/>
      <c r="CW36" s="592"/>
      <c r="CX36" s="592"/>
      <c r="CY36" s="593"/>
      <c r="CZ36" s="625">
        <v>5.9</v>
      </c>
      <c r="DA36" s="626"/>
      <c r="DB36" s="626"/>
      <c r="DC36" s="627"/>
      <c r="DD36" s="600">
        <v>394226</v>
      </c>
      <c r="DE36" s="592"/>
      <c r="DF36" s="592"/>
      <c r="DG36" s="592"/>
      <c r="DH36" s="592"/>
      <c r="DI36" s="592"/>
      <c r="DJ36" s="592"/>
      <c r="DK36" s="593"/>
      <c r="DL36" s="600">
        <v>363532</v>
      </c>
      <c r="DM36" s="592"/>
      <c r="DN36" s="592"/>
      <c r="DO36" s="592"/>
      <c r="DP36" s="592"/>
      <c r="DQ36" s="592"/>
      <c r="DR36" s="592"/>
      <c r="DS36" s="592"/>
      <c r="DT36" s="592"/>
      <c r="DU36" s="592"/>
      <c r="DV36" s="593"/>
      <c r="DW36" s="596">
        <v>7.1</v>
      </c>
      <c r="DX36" s="621"/>
      <c r="DY36" s="621"/>
      <c r="DZ36" s="621"/>
      <c r="EA36" s="621"/>
      <c r="EB36" s="621"/>
      <c r="EC36" s="622"/>
    </row>
    <row r="37" spans="2:133" ht="11.25" customHeight="1">
      <c r="AQ37" s="670" t="s">
        <v>313</v>
      </c>
      <c r="AR37" s="671"/>
      <c r="AS37" s="671"/>
      <c r="AT37" s="671"/>
      <c r="AU37" s="671"/>
      <c r="AV37" s="671"/>
      <c r="AW37" s="671"/>
      <c r="AX37" s="671"/>
      <c r="AY37" s="672"/>
      <c r="AZ37" s="591">
        <v>30141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2030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294037</v>
      </c>
      <c r="CS37" s="623"/>
      <c r="CT37" s="623"/>
      <c r="CU37" s="623"/>
      <c r="CV37" s="623"/>
      <c r="CW37" s="623"/>
      <c r="CX37" s="623"/>
      <c r="CY37" s="624"/>
      <c r="CZ37" s="625">
        <v>2.9</v>
      </c>
      <c r="DA37" s="626"/>
      <c r="DB37" s="626"/>
      <c r="DC37" s="627"/>
      <c r="DD37" s="600">
        <v>288537</v>
      </c>
      <c r="DE37" s="623"/>
      <c r="DF37" s="623"/>
      <c r="DG37" s="623"/>
      <c r="DH37" s="623"/>
      <c r="DI37" s="623"/>
      <c r="DJ37" s="623"/>
      <c r="DK37" s="624"/>
      <c r="DL37" s="600">
        <v>278972</v>
      </c>
      <c r="DM37" s="623"/>
      <c r="DN37" s="623"/>
      <c r="DO37" s="623"/>
      <c r="DP37" s="623"/>
      <c r="DQ37" s="623"/>
      <c r="DR37" s="623"/>
      <c r="DS37" s="623"/>
      <c r="DT37" s="623"/>
      <c r="DU37" s="623"/>
      <c r="DV37" s="624"/>
      <c r="DW37" s="596">
        <v>5.4</v>
      </c>
      <c r="DX37" s="621"/>
      <c r="DY37" s="621"/>
      <c r="DZ37" s="621"/>
      <c r="EA37" s="621"/>
      <c r="EB37" s="621"/>
      <c r="EC37" s="622"/>
    </row>
    <row r="38" spans="2:133" ht="11.25" customHeight="1">
      <c r="AQ38" s="670" t="s">
        <v>316</v>
      </c>
      <c r="AR38" s="671"/>
      <c r="AS38" s="671"/>
      <c r="AT38" s="671"/>
      <c r="AU38" s="671"/>
      <c r="AV38" s="671"/>
      <c r="AW38" s="671"/>
      <c r="AX38" s="671"/>
      <c r="AY38" s="672"/>
      <c r="AZ38" s="591">
        <v>17275</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3189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938888</v>
      </c>
      <c r="CS38" s="592"/>
      <c r="CT38" s="592"/>
      <c r="CU38" s="592"/>
      <c r="CV38" s="592"/>
      <c r="CW38" s="592"/>
      <c r="CX38" s="592"/>
      <c r="CY38" s="593"/>
      <c r="CZ38" s="625">
        <v>9.4</v>
      </c>
      <c r="DA38" s="626"/>
      <c r="DB38" s="626"/>
      <c r="DC38" s="627"/>
      <c r="DD38" s="600">
        <v>862995</v>
      </c>
      <c r="DE38" s="592"/>
      <c r="DF38" s="592"/>
      <c r="DG38" s="592"/>
      <c r="DH38" s="592"/>
      <c r="DI38" s="592"/>
      <c r="DJ38" s="592"/>
      <c r="DK38" s="593"/>
      <c r="DL38" s="600">
        <v>513065</v>
      </c>
      <c r="DM38" s="592"/>
      <c r="DN38" s="592"/>
      <c r="DO38" s="592"/>
      <c r="DP38" s="592"/>
      <c r="DQ38" s="592"/>
      <c r="DR38" s="592"/>
      <c r="DS38" s="592"/>
      <c r="DT38" s="592"/>
      <c r="DU38" s="592"/>
      <c r="DV38" s="593"/>
      <c r="DW38" s="596">
        <v>10</v>
      </c>
      <c r="DX38" s="621"/>
      <c r="DY38" s="621"/>
      <c r="DZ38" s="621"/>
      <c r="EA38" s="621"/>
      <c r="EB38" s="621"/>
      <c r="EC38" s="622"/>
    </row>
    <row r="39" spans="2:133" ht="11.25" customHeight="1">
      <c r="AQ39" s="670" t="s">
        <v>319</v>
      </c>
      <c r="AR39" s="671"/>
      <c r="AS39" s="671"/>
      <c r="AT39" s="671"/>
      <c r="AU39" s="671"/>
      <c r="AV39" s="671"/>
      <c r="AW39" s="671"/>
      <c r="AX39" s="671"/>
      <c r="AY39" s="672"/>
      <c r="AZ39" s="591">
        <v>1380</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57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580249</v>
      </c>
      <c r="CS39" s="623"/>
      <c r="CT39" s="623"/>
      <c r="CU39" s="623"/>
      <c r="CV39" s="623"/>
      <c r="CW39" s="623"/>
      <c r="CX39" s="623"/>
      <c r="CY39" s="624"/>
      <c r="CZ39" s="625">
        <v>5.8</v>
      </c>
      <c r="DA39" s="626"/>
      <c r="DB39" s="626"/>
      <c r="DC39" s="627"/>
      <c r="DD39" s="600">
        <v>568338</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357337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174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16608</v>
      </c>
      <c r="CS40" s="592"/>
      <c r="CT40" s="592"/>
      <c r="CU40" s="592"/>
      <c r="CV40" s="592"/>
      <c r="CW40" s="592"/>
      <c r="CX40" s="592"/>
      <c r="CY40" s="593"/>
      <c r="CZ40" s="625">
        <v>0.2</v>
      </c>
      <c r="DA40" s="626"/>
      <c r="DB40" s="626"/>
      <c r="DC40" s="627"/>
      <c r="DD40" s="600">
        <v>2210</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479680</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322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3285955</v>
      </c>
      <c r="CS42" s="592"/>
      <c r="CT42" s="592"/>
      <c r="CU42" s="592"/>
      <c r="CV42" s="592"/>
      <c r="CW42" s="592"/>
      <c r="CX42" s="592"/>
      <c r="CY42" s="593"/>
      <c r="CZ42" s="625">
        <v>32.700000000000003</v>
      </c>
      <c r="DA42" s="674"/>
      <c r="DB42" s="674"/>
      <c r="DC42" s="675"/>
      <c r="DD42" s="600">
        <v>399521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108240</v>
      </c>
      <c r="CS43" s="623"/>
      <c r="CT43" s="623"/>
      <c r="CU43" s="623"/>
      <c r="CV43" s="623"/>
      <c r="CW43" s="623"/>
      <c r="CX43" s="623"/>
      <c r="CY43" s="624"/>
      <c r="CZ43" s="625">
        <v>1.1000000000000001</v>
      </c>
      <c r="DA43" s="626"/>
      <c r="DB43" s="626"/>
      <c r="DC43" s="627"/>
      <c r="DD43" s="600">
        <v>92773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1716449</v>
      </c>
      <c r="CS44" s="592"/>
      <c r="CT44" s="592"/>
      <c r="CU44" s="592"/>
      <c r="CV44" s="592"/>
      <c r="CW44" s="592"/>
      <c r="CX44" s="592"/>
      <c r="CY44" s="593"/>
      <c r="CZ44" s="625">
        <v>17.100000000000001</v>
      </c>
      <c r="DA44" s="674"/>
      <c r="DB44" s="674"/>
      <c r="DC44" s="675"/>
      <c r="DD44" s="600">
        <v>186059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832371</v>
      </c>
      <c r="CS45" s="623"/>
      <c r="CT45" s="623"/>
      <c r="CU45" s="623"/>
      <c r="CV45" s="623"/>
      <c r="CW45" s="623"/>
      <c r="CX45" s="623"/>
      <c r="CY45" s="624"/>
      <c r="CZ45" s="625">
        <v>8.3000000000000007</v>
      </c>
      <c r="DA45" s="626"/>
      <c r="DB45" s="626"/>
      <c r="DC45" s="627"/>
      <c r="DD45" s="600">
        <v>10159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838686</v>
      </c>
      <c r="CS46" s="592"/>
      <c r="CT46" s="592"/>
      <c r="CU46" s="592"/>
      <c r="CV46" s="592"/>
      <c r="CW46" s="592"/>
      <c r="CX46" s="592"/>
      <c r="CY46" s="593"/>
      <c r="CZ46" s="625">
        <v>8.4</v>
      </c>
      <c r="DA46" s="674"/>
      <c r="DB46" s="674"/>
      <c r="DC46" s="675"/>
      <c r="DD46" s="600">
        <v>159408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1569506</v>
      </c>
      <c r="CS47" s="623"/>
      <c r="CT47" s="623"/>
      <c r="CU47" s="623"/>
      <c r="CV47" s="623"/>
      <c r="CW47" s="623"/>
      <c r="CX47" s="623"/>
      <c r="CY47" s="624"/>
      <c r="CZ47" s="625">
        <v>15.6</v>
      </c>
      <c r="DA47" s="626"/>
      <c r="DB47" s="626"/>
      <c r="DC47" s="627"/>
      <c r="DD47" s="600">
        <v>213462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10037647</v>
      </c>
      <c r="CS49" s="659"/>
      <c r="CT49" s="659"/>
      <c r="CU49" s="659"/>
      <c r="CV49" s="659"/>
      <c r="CW49" s="659"/>
      <c r="CX49" s="659"/>
      <c r="CY49" s="686"/>
      <c r="CZ49" s="687">
        <v>100</v>
      </c>
      <c r="DA49" s="688"/>
      <c r="DB49" s="688"/>
      <c r="DC49" s="689"/>
      <c r="DD49" s="690">
        <v>5822956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10500</v>
      </c>
      <c r="R7" s="721"/>
      <c r="S7" s="721"/>
      <c r="T7" s="721"/>
      <c r="U7" s="721"/>
      <c r="V7" s="721">
        <v>9835</v>
      </c>
      <c r="W7" s="721"/>
      <c r="X7" s="721"/>
      <c r="Y7" s="721"/>
      <c r="Z7" s="721"/>
      <c r="AA7" s="721">
        <v>665</v>
      </c>
      <c r="AB7" s="721"/>
      <c r="AC7" s="721"/>
      <c r="AD7" s="721"/>
      <c r="AE7" s="722"/>
      <c r="AF7" s="723">
        <v>638</v>
      </c>
      <c r="AG7" s="724"/>
      <c r="AH7" s="724"/>
      <c r="AI7" s="724"/>
      <c r="AJ7" s="725"/>
      <c r="AK7" s="760">
        <v>69</v>
      </c>
      <c r="AL7" s="761"/>
      <c r="AM7" s="761"/>
      <c r="AN7" s="761"/>
      <c r="AO7" s="761"/>
      <c r="AP7" s="761">
        <v>11188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555</v>
      </c>
      <c r="BT7" s="765"/>
      <c r="BU7" s="765"/>
      <c r="BV7" s="765"/>
      <c r="BW7" s="765"/>
      <c r="BX7" s="765"/>
      <c r="BY7" s="765"/>
      <c r="BZ7" s="765"/>
      <c r="CA7" s="765"/>
      <c r="CB7" s="765"/>
      <c r="CC7" s="765"/>
      <c r="CD7" s="765"/>
      <c r="CE7" s="765"/>
      <c r="CF7" s="765"/>
      <c r="CG7" s="766"/>
      <c r="CH7" s="757">
        <v>-726</v>
      </c>
      <c r="CI7" s="758"/>
      <c r="CJ7" s="758"/>
      <c r="CK7" s="758"/>
      <c r="CL7" s="759"/>
      <c r="CM7" s="757">
        <v>-38</v>
      </c>
      <c r="CN7" s="758"/>
      <c r="CO7" s="758"/>
      <c r="CP7" s="758"/>
      <c r="CQ7" s="759"/>
      <c r="CR7" s="757" t="s">
        <v>558</v>
      </c>
      <c r="CS7" s="758"/>
      <c r="CT7" s="758"/>
      <c r="CU7" s="758"/>
      <c r="CV7" s="759"/>
      <c r="CW7" s="757" t="s">
        <v>558</v>
      </c>
      <c r="CX7" s="758"/>
      <c r="CY7" s="758"/>
      <c r="CZ7" s="758"/>
      <c r="DA7" s="759"/>
      <c r="DB7" s="757" t="s">
        <v>558</v>
      </c>
      <c r="DC7" s="758"/>
      <c r="DD7" s="758"/>
      <c r="DE7" s="758"/>
      <c r="DF7" s="759"/>
      <c r="DG7" s="757" t="s">
        <v>558</v>
      </c>
      <c r="DH7" s="758"/>
      <c r="DI7" s="758"/>
      <c r="DJ7" s="758"/>
      <c r="DK7" s="759"/>
      <c r="DL7" s="757">
        <v>192</v>
      </c>
      <c r="DM7" s="758"/>
      <c r="DN7" s="758"/>
      <c r="DO7" s="758"/>
      <c r="DP7" s="759"/>
      <c r="DQ7" s="757">
        <v>173</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275</v>
      </c>
      <c r="R8" s="745"/>
      <c r="S8" s="745"/>
      <c r="T8" s="745"/>
      <c r="U8" s="745"/>
      <c r="V8" s="745">
        <v>256</v>
      </c>
      <c r="W8" s="745"/>
      <c r="X8" s="745"/>
      <c r="Y8" s="745"/>
      <c r="Z8" s="745"/>
      <c r="AA8" s="745">
        <v>19</v>
      </c>
      <c r="AB8" s="745"/>
      <c r="AC8" s="745"/>
      <c r="AD8" s="745"/>
      <c r="AE8" s="746"/>
      <c r="AF8" s="747">
        <v>19</v>
      </c>
      <c r="AG8" s="748"/>
      <c r="AH8" s="748"/>
      <c r="AI8" s="748"/>
      <c r="AJ8" s="749"/>
      <c r="AK8" s="750">
        <v>48</v>
      </c>
      <c r="AL8" s="751"/>
      <c r="AM8" s="751"/>
      <c r="AN8" s="751"/>
      <c r="AO8" s="751"/>
      <c r="AP8" s="751">
        <v>138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556</v>
      </c>
      <c r="BT8" s="755"/>
      <c r="BU8" s="755"/>
      <c r="BV8" s="755"/>
      <c r="BW8" s="755"/>
      <c r="BX8" s="755"/>
      <c r="BY8" s="755"/>
      <c r="BZ8" s="755"/>
      <c r="CA8" s="755"/>
      <c r="CB8" s="755"/>
      <c r="CC8" s="755"/>
      <c r="CD8" s="755"/>
      <c r="CE8" s="755"/>
      <c r="CF8" s="755"/>
      <c r="CG8" s="756"/>
      <c r="CH8" s="767">
        <v>-39</v>
      </c>
      <c r="CI8" s="768"/>
      <c r="CJ8" s="768"/>
      <c r="CK8" s="768"/>
      <c r="CL8" s="769"/>
      <c r="CM8" s="767">
        <v>-42</v>
      </c>
      <c r="CN8" s="768"/>
      <c r="CO8" s="768"/>
      <c r="CP8" s="768"/>
      <c r="CQ8" s="769"/>
      <c r="CR8" s="767" t="s">
        <v>558</v>
      </c>
      <c r="CS8" s="768"/>
      <c r="CT8" s="768"/>
      <c r="CU8" s="768"/>
      <c r="CV8" s="769"/>
      <c r="CW8" s="767" t="s">
        <v>558</v>
      </c>
      <c r="CX8" s="768"/>
      <c r="CY8" s="768"/>
      <c r="CZ8" s="768"/>
      <c r="DA8" s="769"/>
      <c r="DB8" s="767" t="s">
        <v>558</v>
      </c>
      <c r="DC8" s="768"/>
      <c r="DD8" s="768"/>
      <c r="DE8" s="768"/>
      <c r="DF8" s="769"/>
      <c r="DG8" s="767" t="s">
        <v>558</v>
      </c>
      <c r="DH8" s="768"/>
      <c r="DI8" s="768"/>
      <c r="DJ8" s="768"/>
      <c r="DK8" s="769"/>
      <c r="DL8" s="767">
        <v>15</v>
      </c>
      <c r="DM8" s="768"/>
      <c r="DN8" s="768"/>
      <c r="DO8" s="768"/>
      <c r="DP8" s="769"/>
      <c r="DQ8" s="767">
        <v>13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557</v>
      </c>
      <c r="BT9" s="755"/>
      <c r="BU9" s="755"/>
      <c r="BV9" s="755"/>
      <c r="BW9" s="755"/>
      <c r="BX9" s="755"/>
      <c r="BY9" s="755"/>
      <c r="BZ9" s="755"/>
      <c r="CA9" s="755"/>
      <c r="CB9" s="755"/>
      <c r="CC9" s="755"/>
      <c r="CD9" s="755"/>
      <c r="CE9" s="755"/>
      <c r="CF9" s="755"/>
      <c r="CG9" s="756"/>
      <c r="CH9" s="767">
        <v>-35</v>
      </c>
      <c r="CI9" s="768"/>
      <c r="CJ9" s="768"/>
      <c r="CK9" s="768"/>
      <c r="CL9" s="769"/>
      <c r="CM9" s="767">
        <v>1</v>
      </c>
      <c r="CN9" s="768"/>
      <c r="CO9" s="768"/>
      <c r="CP9" s="768"/>
      <c r="CQ9" s="769"/>
      <c r="CR9" s="767" t="s">
        <v>558</v>
      </c>
      <c r="CS9" s="768"/>
      <c r="CT9" s="768"/>
      <c r="CU9" s="768"/>
      <c r="CV9" s="769"/>
      <c r="CW9" s="767" t="s">
        <v>558</v>
      </c>
      <c r="CX9" s="768"/>
      <c r="CY9" s="768"/>
      <c r="CZ9" s="768"/>
      <c r="DA9" s="769"/>
      <c r="DB9" s="767" t="s">
        <v>558</v>
      </c>
      <c r="DC9" s="768"/>
      <c r="DD9" s="768"/>
      <c r="DE9" s="768"/>
      <c r="DF9" s="769"/>
      <c r="DG9" s="767" t="s">
        <v>558</v>
      </c>
      <c r="DH9" s="768"/>
      <c r="DI9" s="768"/>
      <c r="DJ9" s="768"/>
      <c r="DK9" s="769"/>
      <c r="DL9" s="767">
        <v>10</v>
      </c>
      <c r="DM9" s="768"/>
      <c r="DN9" s="768"/>
      <c r="DO9" s="768"/>
      <c r="DP9" s="769"/>
      <c r="DQ9" s="767">
        <v>9</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10727</v>
      </c>
      <c r="R23" s="780"/>
      <c r="S23" s="780"/>
      <c r="T23" s="780"/>
      <c r="U23" s="780"/>
      <c r="V23" s="780">
        <v>10043</v>
      </c>
      <c r="W23" s="780"/>
      <c r="X23" s="780"/>
      <c r="Y23" s="780"/>
      <c r="Z23" s="780"/>
      <c r="AA23" s="780">
        <v>684</v>
      </c>
      <c r="AB23" s="780"/>
      <c r="AC23" s="780"/>
      <c r="AD23" s="780"/>
      <c r="AE23" s="781"/>
      <c r="AF23" s="782">
        <v>656</v>
      </c>
      <c r="AG23" s="780"/>
      <c r="AH23" s="780"/>
      <c r="AI23" s="780"/>
      <c r="AJ23" s="783"/>
      <c r="AK23" s="784"/>
      <c r="AL23" s="785"/>
      <c r="AM23" s="785"/>
      <c r="AN23" s="785"/>
      <c r="AO23" s="785"/>
      <c r="AP23" s="780">
        <v>11326</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1697</v>
      </c>
      <c r="R28" s="809"/>
      <c r="S28" s="809"/>
      <c r="T28" s="809"/>
      <c r="U28" s="809"/>
      <c r="V28" s="809">
        <v>1687</v>
      </c>
      <c r="W28" s="809"/>
      <c r="X28" s="809"/>
      <c r="Y28" s="809"/>
      <c r="Z28" s="809"/>
      <c r="AA28" s="809">
        <v>10</v>
      </c>
      <c r="AB28" s="809"/>
      <c r="AC28" s="809"/>
      <c r="AD28" s="809"/>
      <c r="AE28" s="810"/>
      <c r="AF28" s="811">
        <v>10</v>
      </c>
      <c r="AG28" s="809"/>
      <c r="AH28" s="809"/>
      <c r="AI28" s="809"/>
      <c r="AJ28" s="812"/>
      <c r="AK28" s="813">
        <v>326</v>
      </c>
      <c r="AL28" s="804"/>
      <c r="AM28" s="804"/>
      <c r="AN28" s="804"/>
      <c r="AO28" s="804"/>
      <c r="AP28" s="804" t="s">
        <v>546</v>
      </c>
      <c r="AQ28" s="804"/>
      <c r="AR28" s="804"/>
      <c r="AS28" s="804"/>
      <c r="AT28" s="804"/>
      <c r="AU28" s="804" t="s">
        <v>546</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21</v>
      </c>
      <c r="R29" s="745"/>
      <c r="S29" s="745"/>
      <c r="T29" s="745"/>
      <c r="U29" s="745"/>
      <c r="V29" s="745">
        <v>17</v>
      </c>
      <c r="W29" s="745"/>
      <c r="X29" s="745"/>
      <c r="Y29" s="745"/>
      <c r="Z29" s="745"/>
      <c r="AA29" s="745">
        <v>4</v>
      </c>
      <c r="AB29" s="745"/>
      <c r="AC29" s="745"/>
      <c r="AD29" s="745"/>
      <c r="AE29" s="746"/>
      <c r="AF29" s="747">
        <v>4</v>
      </c>
      <c r="AG29" s="748"/>
      <c r="AH29" s="748"/>
      <c r="AI29" s="748"/>
      <c r="AJ29" s="749"/>
      <c r="AK29" s="816">
        <v>10</v>
      </c>
      <c r="AL29" s="817"/>
      <c r="AM29" s="817"/>
      <c r="AN29" s="817"/>
      <c r="AO29" s="817"/>
      <c r="AP29" s="817" t="s">
        <v>546</v>
      </c>
      <c r="AQ29" s="817"/>
      <c r="AR29" s="817"/>
      <c r="AS29" s="817"/>
      <c r="AT29" s="817"/>
      <c r="AU29" s="817" t="s">
        <v>546</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1544</v>
      </c>
      <c r="R30" s="745"/>
      <c r="S30" s="745"/>
      <c r="T30" s="745"/>
      <c r="U30" s="745"/>
      <c r="V30" s="745">
        <v>1504</v>
      </c>
      <c r="W30" s="745"/>
      <c r="X30" s="745"/>
      <c r="Y30" s="745"/>
      <c r="Z30" s="745"/>
      <c r="AA30" s="745">
        <v>40</v>
      </c>
      <c r="AB30" s="745"/>
      <c r="AC30" s="745"/>
      <c r="AD30" s="745"/>
      <c r="AE30" s="746"/>
      <c r="AF30" s="747">
        <v>40</v>
      </c>
      <c r="AG30" s="748"/>
      <c r="AH30" s="748"/>
      <c r="AI30" s="748"/>
      <c r="AJ30" s="749"/>
      <c r="AK30" s="816">
        <v>252</v>
      </c>
      <c r="AL30" s="817"/>
      <c r="AM30" s="817"/>
      <c r="AN30" s="817"/>
      <c r="AO30" s="817"/>
      <c r="AP30" s="817" t="s">
        <v>546</v>
      </c>
      <c r="AQ30" s="817"/>
      <c r="AR30" s="817"/>
      <c r="AS30" s="817"/>
      <c r="AT30" s="817"/>
      <c r="AU30" s="817" t="s">
        <v>546</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111</v>
      </c>
      <c r="R31" s="745"/>
      <c r="S31" s="745"/>
      <c r="T31" s="745"/>
      <c r="U31" s="745"/>
      <c r="V31" s="745">
        <v>110</v>
      </c>
      <c r="W31" s="745"/>
      <c r="X31" s="745"/>
      <c r="Y31" s="745"/>
      <c r="Z31" s="745"/>
      <c r="AA31" s="745">
        <v>2</v>
      </c>
      <c r="AB31" s="745"/>
      <c r="AC31" s="745"/>
      <c r="AD31" s="745"/>
      <c r="AE31" s="746"/>
      <c r="AF31" s="747">
        <v>2</v>
      </c>
      <c r="AG31" s="748"/>
      <c r="AH31" s="748"/>
      <c r="AI31" s="748"/>
      <c r="AJ31" s="749"/>
      <c r="AK31" s="816">
        <v>54</v>
      </c>
      <c r="AL31" s="817"/>
      <c r="AM31" s="817"/>
      <c r="AN31" s="817"/>
      <c r="AO31" s="817"/>
      <c r="AP31" s="817" t="s">
        <v>546</v>
      </c>
      <c r="AQ31" s="817"/>
      <c r="AR31" s="817"/>
      <c r="AS31" s="817"/>
      <c r="AT31" s="817"/>
      <c r="AU31" s="817" t="s">
        <v>546</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152</v>
      </c>
      <c r="R32" s="745"/>
      <c r="S32" s="745"/>
      <c r="T32" s="745"/>
      <c r="U32" s="745"/>
      <c r="V32" s="745">
        <v>152</v>
      </c>
      <c r="W32" s="745"/>
      <c r="X32" s="745"/>
      <c r="Y32" s="745"/>
      <c r="Z32" s="745"/>
      <c r="AA32" s="745">
        <v>0</v>
      </c>
      <c r="AB32" s="745"/>
      <c r="AC32" s="745"/>
      <c r="AD32" s="745"/>
      <c r="AE32" s="746"/>
      <c r="AF32" s="747">
        <v>163</v>
      </c>
      <c r="AG32" s="748"/>
      <c r="AH32" s="748"/>
      <c r="AI32" s="748"/>
      <c r="AJ32" s="749"/>
      <c r="AK32" s="816" t="s">
        <v>546</v>
      </c>
      <c r="AL32" s="817"/>
      <c r="AM32" s="817"/>
      <c r="AN32" s="817"/>
      <c r="AO32" s="817"/>
      <c r="AP32" s="817">
        <v>730</v>
      </c>
      <c r="AQ32" s="817"/>
      <c r="AR32" s="817"/>
      <c r="AS32" s="817"/>
      <c r="AT32" s="817"/>
      <c r="AU32" s="817">
        <v>1</v>
      </c>
      <c r="AV32" s="817"/>
      <c r="AW32" s="817"/>
      <c r="AX32" s="817"/>
      <c r="AY32" s="817"/>
      <c r="AZ32" s="818" t="s">
        <v>546</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229</v>
      </c>
      <c r="R33" s="745"/>
      <c r="S33" s="745"/>
      <c r="T33" s="745"/>
      <c r="U33" s="745"/>
      <c r="V33" s="745">
        <v>216</v>
      </c>
      <c r="W33" s="745"/>
      <c r="X33" s="745"/>
      <c r="Y33" s="745"/>
      <c r="Z33" s="745"/>
      <c r="AA33" s="745">
        <v>13</v>
      </c>
      <c r="AB33" s="745"/>
      <c r="AC33" s="745"/>
      <c r="AD33" s="745"/>
      <c r="AE33" s="746"/>
      <c r="AF33" s="747">
        <v>13</v>
      </c>
      <c r="AG33" s="748"/>
      <c r="AH33" s="748"/>
      <c r="AI33" s="748"/>
      <c r="AJ33" s="749"/>
      <c r="AK33" s="816">
        <v>54</v>
      </c>
      <c r="AL33" s="817"/>
      <c r="AM33" s="817"/>
      <c r="AN33" s="817"/>
      <c r="AO33" s="817"/>
      <c r="AP33" s="817">
        <v>973</v>
      </c>
      <c r="AQ33" s="817"/>
      <c r="AR33" s="817"/>
      <c r="AS33" s="817"/>
      <c r="AT33" s="817"/>
      <c r="AU33" s="817">
        <v>750</v>
      </c>
      <c r="AV33" s="817"/>
      <c r="AW33" s="817"/>
      <c r="AX33" s="817"/>
      <c r="AY33" s="817"/>
      <c r="AZ33" s="818" t="s">
        <v>546</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279</v>
      </c>
      <c r="R34" s="745"/>
      <c r="S34" s="745"/>
      <c r="T34" s="745"/>
      <c r="U34" s="745"/>
      <c r="V34" s="745">
        <v>267</v>
      </c>
      <c r="W34" s="745"/>
      <c r="X34" s="745"/>
      <c r="Y34" s="745"/>
      <c r="Z34" s="745"/>
      <c r="AA34" s="745">
        <v>12</v>
      </c>
      <c r="AB34" s="745"/>
      <c r="AC34" s="745"/>
      <c r="AD34" s="745"/>
      <c r="AE34" s="746"/>
      <c r="AF34" s="747">
        <v>12</v>
      </c>
      <c r="AG34" s="748"/>
      <c r="AH34" s="748"/>
      <c r="AI34" s="748"/>
      <c r="AJ34" s="749"/>
      <c r="AK34" s="816">
        <v>30</v>
      </c>
      <c r="AL34" s="817"/>
      <c r="AM34" s="817"/>
      <c r="AN34" s="817"/>
      <c r="AO34" s="817"/>
      <c r="AP34" s="817">
        <v>29</v>
      </c>
      <c r="AQ34" s="817"/>
      <c r="AR34" s="817"/>
      <c r="AS34" s="817"/>
      <c r="AT34" s="817"/>
      <c r="AU34" s="817">
        <v>5</v>
      </c>
      <c r="AV34" s="817"/>
      <c r="AW34" s="817"/>
      <c r="AX34" s="817"/>
      <c r="AY34" s="817"/>
      <c r="AZ34" s="818" t="s">
        <v>546</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4</v>
      </c>
      <c r="R35" s="745"/>
      <c r="S35" s="745"/>
      <c r="T35" s="745"/>
      <c r="U35" s="745"/>
      <c r="V35" s="745">
        <v>2</v>
      </c>
      <c r="W35" s="745"/>
      <c r="X35" s="745"/>
      <c r="Y35" s="745"/>
      <c r="Z35" s="745"/>
      <c r="AA35" s="745">
        <v>1</v>
      </c>
      <c r="AB35" s="745"/>
      <c r="AC35" s="745"/>
      <c r="AD35" s="745"/>
      <c r="AE35" s="746"/>
      <c r="AF35" s="747">
        <v>1</v>
      </c>
      <c r="AG35" s="748"/>
      <c r="AH35" s="748"/>
      <c r="AI35" s="748"/>
      <c r="AJ35" s="749"/>
      <c r="AK35" s="816" t="s">
        <v>546</v>
      </c>
      <c r="AL35" s="817"/>
      <c r="AM35" s="817"/>
      <c r="AN35" s="817"/>
      <c r="AO35" s="817"/>
      <c r="AP35" s="817">
        <v>26</v>
      </c>
      <c r="AQ35" s="817"/>
      <c r="AR35" s="817"/>
      <c r="AS35" s="817"/>
      <c r="AT35" s="817"/>
      <c r="AU35" s="817" t="s">
        <v>546</v>
      </c>
      <c r="AV35" s="817"/>
      <c r="AW35" s="817"/>
      <c r="AX35" s="817"/>
      <c r="AY35" s="817"/>
      <c r="AZ35" s="818" t="s">
        <v>546</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2</v>
      </c>
      <c r="R36" s="745"/>
      <c r="S36" s="745"/>
      <c r="T36" s="745"/>
      <c r="U36" s="745"/>
      <c r="V36" s="745">
        <v>2</v>
      </c>
      <c r="W36" s="745"/>
      <c r="X36" s="745"/>
      <c r="Y36" s="745"/>
      <c r="Z36" s="745"/>
      <c r="AA36" s="745" t="s">
        <v>546</v>
      </c>
      <c r="AB36" s="745"/>
      <c r="AC36" s="745"/>
      <c r="AD36" s="745"/>
      <c r="AE36" s="746"/>
      <c r="AF36" s="747" t="s">
        <v>112</v>
      </c>
      <c r="AG36" s="748"/>
      <c r="AH36" s="748"/>
      <c r="AI36" s="748"/>
      <c r="AJ36" s="749"/>
      <c r="AK36" s="816">
        <v>1</v>
      </c>
      <c r="AL36" s="817"/>
      <c r="AM36" s="817"/>
      <c r="AN36" s="817"/>
      <c r="AO36" s="817"/>
      <c r="AP36" s="817" t="s">
        <v>546</v>
      </c>
      <c r="AQ36" s="817"/>
      <c r="AR36" s="817"/>
      <c r="AS36" s="817"/>
      <c r="AT36" s="817"/>
      <c r="AU36" s="817" t="s">
        <v>546</v>
      </c>
      <c r="AV36" s="817"/>
      <c r="AW36" s="817"/>
      <c r="AX36" s="817"/>
      <c r="AY36" s="817"/>
      <c r="AZ36" s="818" t="s">
        <v>546</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27</v>
      </c>
      <c r="R37" s="745"/>
      <c r="S37" s="745"/>
      <c r="T37" s="745"/>
      <c r="U37" s="745"/>
      <c r="V37" s="745">
        <v>25</v>
      </c>
      <c r="W37" s="745"/>
      <c r="X37" s="745"/>
      <c r="Y37" s="745"/>
      <c r="Z37" s="745"/>
      <c r="AA37" s="745">
        <v>2</v>
      </c>
      <c r="AB37" s="745"/>
      <c r="AC37" s="745"/>
      <c r="AD37" s="745"/>
      <c r="AE37" s="746"/>
      <c r="AF37" s="747">
        <v>2</v>
      </c>
      <c r="AG37" s="748"/>
      <c r="AH37" s="748"/>
      <c r="AI37" s="748"/>
      <c r="AJ37" s="749"/>
      <c r="AK37" s="816">
        <v>17</v>
      </c>
      <c r="AL37" s="817"/>
      <c r="AM37" s="817"/>
      <c r="AN37" s="817"/>
      <c r="AO37" s="817"/>
      <c r="AP37" s="817">
        <v>136</v>
      </c>
      <c r="AQ37" s="817"/>
      <c r="AR37" s="817"/>
      <c r="AS37" s="817"/>
      <c r="AT37" s="817"/>
      <c r="AU37" s="817">
        <v>136</v>
      </c>
      <c r="AV37" s="817"/>
      <c r="AW37" s="817"/>
      <c r="AX37" s="817"/>
      <c r="AY37" s="817"/>
      <c r="AZ37" s="818" t="s">
        <v>546</v>
      </c>
      <c r="BA37" s="818"/>
      <c r="BB37" s="818"/>
      <c r="BC37" s="818"/>
      <c r="BD37" s="818"/>
      <c r="BE37" s="814" t="s">
        <v>386</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247</v>
      </c>
      <c r="AG63" s="828"/>
      <c r="AH63" s="828"/>
      <c r="AI63" s="828"/>
      <c r="AJ63" s="829"/>
      <c r="AK63" s="830"/>
      <c r="AL63" s="825"/>
      <c r="AM63" s="825"/>
      <c r="AN63" s="825"/>
      <c r="AO63" s="825"/>
      <c r="AP63" s="828">
        <v>1894</v>
      </c>
      <c r="AQ63" s="828"/>
      <c r="AR63" s="828"/>
      <c r="AS63" s="828"/>
      <c r="AT63" s="828"/>
      <c r="AU63" s="828">
        <v>892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395</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547</v>
      </c>
      <c r="C68" s="856"/>
      <c r="D68" s="856"/>
      <c r="E68" s="856"/>
      <c r="F68" s="856"/>
      <c r="G68" s="856"/>
      <c r="H68" s="856"/>
      <c r="I68" s="856"/>
      <c r="J68" s="856"/>
      <c r="K68" s="856"/>
      <c r="L68" s="856"/>
      <c r="M68" s="856"/>
      <c r="N68" s="856"/>
      <c r="O68" s="856"/>
      <c r="P68" s="857"/>
      <c r="Q68" s="858">
        <v>15774</v>
      </c>
      <c r="R68" s="852"/>
      <c r="S68" s="852"/>
      <c r="T68" s="852"/>
      <c r="U68" s="852"/>
      <c r="V68" s="852">
        <v>15289</v>
      </c>
      <c r="W68" s="852"/>
      <c r="X68" s="852"/>
      <c r="Y68" s="852"/>
      <c r="Z68" s="852"/>
      <c r="AA68" s="852">
        <v>485</v>
      </c>
      <c r="AB68" s="852"/>
      <c r="AC68" s="852"/>
      <c r="AD68" s="852"/>
      <c r="AE68" s="852"/>
      <c r="AF68" s="852">
        <v>485</v>
      </c>
      <c r="AG68" s="852"/>
      <c r="AH68" s="852"/>
      <c r="AI68" s="852"/>
      <c r="AJ68" s="852"/>
      <c r="AK68" s="852">
        <v>34</v>
      </c>
      <c r="AL68" s="852"/>
      <c r="AM68" s="852"/>
      <c r="AN68" s="852"/>
      <c r="AO68" s="852"/>
      <c r="AP68" s="852" t="s">
        <v>546</v>
      </c>
      <c r="AQ68" s="852"/>
      <c r="AR68" s="852"/>
      <c r="AS68" s="852"/>
      <c r="AT68" s="852"/>
      <c r="AU68" s="852" t="s">
        <v>546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548</v>
      </c>
      <c r="C69" s="860"/>
      <c r="D69" s="860"/>
      <c r="E69" s="860"/>
      <c r="F69" s="860"/>
      <c r="G69" s="860"/>
      <c r="H69" s="860"/>
      <c r="I69" s="860"/>
      <c r="J69" s="860"/>
      <c r="K69" s="860"/>
      <c r="L69" s="860"/>
      <c r="M69" s="860"/>
      <c r="N69" s="860"/>
      <c r="O69" s="860"/>
      <c r="P69" s="861"/>
      <c r="Q69" s="862">
        <v>814</v>
      </c>
      <c r="R69" s="817"/>
      <c r="S69" s="817"/>
      <c r="T69" s="817"/>
      <c r="U69" s="817"/>
      <c r="V69" s="817">
        <v>773</v>
      </c>
      <c r="W69" s="817"/>
      <c r="X69" s="817"/>
      <c r="Y69" s="817"/>
      <c r="Z69" s="817"/>
      <c r="AA69" s="817">
        <v>41</v>
      </c>
      <c r="AB69" s="817"/>
      <c r="AC69" s="817"/>
      <c r="AD69" s="817"/>
      <c r="AE69" s="817"/>
      <c r="AF69" s="817">
        <v>41</v>
      </c>
      <c r="AG69" s="817"/>
      <c r="AH69" s="817"/>
      <c r="AI69" s="817"/>
      <c r="AJ69" s="817"/>
      <c r="AK69" s="817" t="s">
        <v>546</v>
      </c>
      <c r="AL69" s="817"/>
      <c r="AM69" s="817"/>
      <c r="AN69" s="817"/>
      <c r="AO69" s="817"/>
      <c r="AP69" s="817">
        <v>833</v>
      </c>
      <c r="AQ69" s="817"/>
      <c r="AR69" s="817"/>
      <c r="AS69" s="817"/>
      <c r="AT69" s="817"/>
      <c r="AU69" s="817" t="s">
        <v>546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549</v>
      </c>
      <c r="C70" s="860"/>
      <c r="D70" s="860"/>
      <c r="E70" s="860"/>
      <c r="F70" s="860"/>
      <c r="G70" s="860"/>
      <c r="H70" s="860"/>
      <c r="I70" s="860"/>
      <c r="J70" s="860"/>
      <c r="K70" s="860"/>
      <c r="L70" s="860"/>
      <c r="M70" s="860"/>
      <c r="N70" s="860"/>
      <c r="O70" s="860"/>
      <c r="P70" s="861"/>
      <c r="Q70" s="862">
        <v>1731</v>
      </c>
      <c r="R70" s="817"/>
      <c r="S70" s="817"/>
      <c r="T70" s="817"/>
      <c r="U70" s="817"/>
      <c r="V70" s="817">
        <v>1697</v>
      </c>
      <c r="W70" s="817"/>
      <c r="X70" s="817"/>
      <c r="Y70" s="817"/>
      <c r="Z70" s="817"/>
      <c r="AA70" s="817">
        <v>33</v>
      </c>
      <c r="AB70" s="817"/>
      <c r="AC70" s="817"/>
      <c r="AD70" s="817"/>
      <c r="AE70" s="817"/>
      <c r="AF70" s="817">
        <v>33</v>
      </c>
      <c r="AG70" s="817"/>
      <c r="AH70" s="817"/>
      <c r="AI70" s="817"/>
      <c r="AJ70" s="817"/>
      <c r="AK70" s="817" t="s">
        <v>546</v>
      </c>
      <c r="AL70" s="817"/>
      <c r="AM70" s="817"/>
      <c r="AN70" s="817"/>
      <c r="AO70" s="817"/>
      <c r="AP70" s="817">
        <v>47</v>
      </c>
      <c r="AQ70" s="817"/>
      <c r="AR70" s="817"/>
      <c r="AS70" s="817"/>
      <c r="AT70" s="817"/>
      <c r="AU70" s="817">
        <v>10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550</v>
      </c>
      <c r="C71" s="860"/>
      <c r="D71" s="860"/>
      <c r="E71" s="860"/>
      <c r="F71" s="860"/>
      <c r="G71" s="860"/>
      <c r="H71" s="860"/>
      <c r="I71" s="860"/>
      <c r="J71" s="860"/>
      <c r="K71" s="860"/>
      <c r="L71" s="860"/>
      <c r="M71" s="860"/>
      <c r="N71" s="860"/>
      <c r="O71" s="860"/>
      <c r="P71" s="861"/>
      <c r="Q71" s="862">
        <v>476</v>
      </c>
      <c r="R71" s="817"/>
      <c r="S71" s="817"/>
      <c r="T71" s="817"/>
      <c r="U71" s="817"/>
      <c r="V71" s="817">
        <v>455</v>
      </c>
      <c r="W71" s="817"/>
      <c r="X71" s="817"/>
      <c r="Y71" s="817"/>
      <c r="Z71" s="817"/>
      <c r="AA71" s="817">
        <v>21</v>
      </c>
      <c r="AB71" s="817"/>
      <c r="AC71" s="817"/>
      <c r="AD71" s="817"/>
      <c r="AE71" s="817"/>
      <c r="AF71" s="817">
        <v>21</v>
      </c>
      <c r="AG71" s="817"/>
      <c r="AH71" s="817"/>
      <c r="AI71" s="817"/>
      <c r="AJ71" s="817"/>
      <c r="AK71" s="817">
        <v>17</v>
      </c>
      <c r="AL71" s="817"/>
      <c r="AM71" s="817"/>
      <c r="AN71" s="817"/>
      <c r="AO71" s="817"/>
      <c r="AP71" s="817" t="s">
        <v>546</v>
      </c>
      <c r="AQ71" s="817"/>
      <c r="AR71" s="817"/>
      <c r="AS71" s="817"/>
      <c r="AT71" s="817"/>
      <c r="AU71" s="817" t="s">
        <v>546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551</v>
      </c>
      <c r="C72" s="860"/>
      <c r="D72" s="860"/>
      <c r="E72" s="860"/>
      <c r="F72" s="860"/>
      <c r="G72" s="860"/>
      <c r="H72" s="860"/>
      <c r="I72" s="860"/>
      <c r="J72" s="860"/>
      <c r="K72" s="860"/>
      <c r="L72" s="860"/>
      <c r="M72" s="860"/>
      <c r="N72" s="860"/>
      <c r="O72" s="860"/>
      <c r="P72" s="861"/>
      <c r="Q72" s="862">
        <v>218</v>
      </c>
      <c r="R72" s="817"/>
      <c r="S72" s="817"/>
      <c r="T72" s="817"/>
      <c r="U72" s="817"/>
      <c r="V72" s="817">
        <v>216</v>
      </c>
      <c r="W72" s="817"/>
      <c r="X72" s="817"/>
      <c r="Y72" s="817"/>
      <c r="Z72" s="817"/>
      <c r="AA72" s="817">
        <v>2</v>
      </c>
      <c r="AB72" s="817"/>
      <c r="AC72" s="817"/>
      <c r="AD72" s="817"/>
      <c r="AE72" s="817"/>
      <c r="AF72" s="817">
        <v>-47</v>
      </c>
      <c r="AG72" s="817"/>
      <c r="AH72" s="817"/>
      <c r="AI72" s="817"/>
      <c r="AJ72" s="817"/>
      <c r="AK72" s="817">
        <v>31</v>
      </c>
      <c r="AL72" s="817"/>
      <c r="AM72" s="817"/>
      <c r="AN72" s="817"/>
      <c r="AO72" s="817"/>
      <c r="AP72" s="817" t="s">
        <v>546</v>
      </c>
      <c r="AQ72" s="817"/>
      <c r="AR72" s="817"/>
      <c r="AS72" s="817"/>
      <c r="AT72" s="817"/>
      <c r="AU72" s="817" t="s">
        <v>546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552</v>
      </c>
      <c r="C73" s="860"/>
      <c r="D73" s="860"/>
      <c r="E73" s="860"/>
      <c r="F73" s="860"/>
      <c r="G73" s="860"/>
      <c r="H73" s="860"/>
      <c r="I73" s="860"/>
      <c r="J73" s="860"/>
      <c r="K73" s="860"/>
      <c r="L73" s="860"/>
      <c r="M73" s="860"/>
      <c r="N73" s="860"/>
      <c r="O73" s="860"/>
      <c r="P73" s="861"/>
      <c r="Q73" s="862">
        <v>61</v>
      </c>
      <c r="R73" s="817"/>
      <c r="S73" s="817"/>
      <c r="T73" s="817"/>
      <c r="U73" s="817"/>
      <c r="V73" s="817">
        <v>56</v>
      </c>
      <c r="W73" s="817"/>
      <c r="X73" s="817"/>
      <c r="Y73" s="817"/>
      <c r="Z73" s="817"/>
      <c r="AA73" s="817">
        <v>5</v>
      </c>
      <c r="AB73" s="817"/>
      <c r="AC73" s="817"/>
      <c r="AD73" s="817"/>
      <c r="AE73" s="817"/>
      <c r="AF73" s="817">
        <v>5</v>
      </c>
      <c r="AG73" s="817"/>
      <c r="AH73" s="817"/>
      <c r="AI73" s="817"/>
      <c r="AJ73" s="817"/>
      <c r="AK73" s="817" t="s">
        <v>546</v>
      </c>
      <c r="AL73" s="817"/>
      <c r="AM73" s="817"/>
      <c r="AN73" s="817"/>
      <c r="AO73" s="817"/>
      <c r="AP73" s="817" t="s">
        <v>546</v>
      </c>
      <c r="AQ73" s="817"/>
      <c r="AR73" s="817"/>
      <c r="AS73" s="817"/>
      <c r="AT73" s="817"/>
      <c r="AU73" s="817" t="s">
        <v>546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553</v>
      </c>
      <c r="C74" s="860"/>
      <c r="D74" s="860"/>
      <c r="E74" s="860"/>
      <c r="F74" s="860"/>
      <c r="G74" s="860"/>
      <c r="H74" s="860"/>
      <c r="I74" s="860"/>
      <c r="J74" s="860"/>
      <c r="K74" s="860"/>
      <c r="L74" s="860"/>
      <c r="M74" s="860"/>
      <c r="N74" s="860"/>
      <c r="O74" s="860"/>
      <c r="P74" s="861"/>
      <c r="Q74" s="862">
        <v>110</v>
      </c>
      <c r="R74" s="817"/>
      <c r="S74" s="817"/>
      <c r="T74" s="817"/>
      <c r="U74" s="817"/>
      <c r="V74" s="817">
        <v>106</v>
      </c>
      <c r="W74" s="817"/>
      <c r="X74" s="817"/>
      <c r="Y74" s="817"/>
      <c r="Z74" s="817"/>
      <c r="AA74" s="817">
        <v>4</v>
      </c>
      <c r="AB74" s="817"/>
      <c r="AC74" s="817"/>
      <c r="AD74" s="817"/>
      <c r="AE74" s="817"/>
      <c r="AF74" s="817">
        <v>4</v>
      </c>
      <c r="AG74" s="817"/>
      <c r="AH74" s="817"/>
      <c r="AI74" s="817"/>
      <c r="AJ74" s="817"/>
      <c r="AK74" s="817">
        <v>20</v>
      </c>
      <c r="AL74" s="817"/>
      <c r="AM74" s="817"/>
      <c r="AN74" s="817"/>
      <c r="AO74" s="817"/>
      <c r="AP74" s="817" t="s">
        <v>546</v>
      </c>
      <c r="AQ74" s="817"/>
      <c r="AR74" s="817"/>
      <c r="AS74" s="817"/>
      <c r="AT74" s="817"/>
      <c r="AU74" s="817" t="s">
        <v>546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554</v>
      </c>
      <c r="C75" s="860"/>
      <c r="D75" s="860"/>
      <c r="E75" s="860"/>
      <c r="F75" s="860"/>
      <c r="G75" s="860"/>
      <c r="H75" s="860"/>
      <c r="I75" s="860"/>
      <c r="J75" s="860"/>
      <c r="K75" s="860"/>
      <c r="L75" s="860"/>
      <c r="M75" s="860"/>
      <c r="N75" s="860"/>
      <c r="O75" s="860"/>
      <c r="P75" s="861"/>
      <c r="Q75" s="865">
        <v>261245</v>
      </c>
      <c r="R75" s="866"/>
      <c r="S75" s="866"/>
      <c r="T75" s="866"/>
      <c r="U75" s="816"/>
      <c r="V75" s="867">
        <v>255328</v>
      </c>
      <c r="W75" s="866"/>
      <c r="X75" s="866"/>
      <c r="Y75" s="866"/>
      <c r="Z75" s="816"/>
      <c r="AA75" s="867">
        <v>5917</v>
      </c>
      <c r="AB75" s="866"/>
      <c r="AC75" s="866"/>
      <c r="AD75" s="866"/>
      <c r="AE75" s="816"/>
      <c r="AF75" s="867">
        <v>5917</v>
      </c>
      <c r="AG75" s="866"/>
      <c r="AH75" s="866"/>
      <c r="AI75" s="866"/>
      <c r="AJ75" s="816"/>
      <c r="AK75" s="867">
        <v>1779</v>
      </c>
      <c r="AL75" s="866"/>
      <c r="AM75" s="866"/>
      <c r="AN75" s="866"/>
      <c r="AO75" s="816"/>
      <c r="AP75" s="867" t="s">
        <v>546</v>
      </c>
      <c r="AQ75" s="866"/>
      <c r="AR75" s="866"/>
      <c r="AS75" s="866"/>
      <c r="AT75" s="816"/>
      <c r="AU75" s="867" t="s">
        <v>546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6459</v>
      </c>
      <c r="AG88" s="828"/>
      <c r="AH88" s="828"/>
      <c r="AI88" s="828"/>
      <c r="AJ88" s="828"/>
      <c r="AK88" s="825"/>
      <c r="AL88" s="825"/>
      <c r="AM88" s="825"/>
      <c r="AN88" s="825"/>
      <c r="AO88" s="825"/>
      <c r="AP88" s="828">
        <v>880</v>
      </c>
      <c r="AQ88" s="828"/>
      <c r="AR88" s="828"/>
      <c r="AS88" s="828"/>
      <c r="AT88" s="828"/>
      <c r="AU88" s="828">
        <v>10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v>217</v>
      </c>
      <c r="DM102" s="836"/>
      <c r="DN102" s="836"/>
      <c r="DO102" s="836"/>
      <c r="DP102" s="879"/>
      <c r="DQ102" s="878">
        <v>195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285</v>
      </c>
      <c r="AG109" s="881"/>
      <c r="AH109" s="881"/>
      <c r="AI109" s="881"/>
      <c r="AJ109" s="882"/>
      <c r="AK109" s="880" t="s">
        <v>284</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285</v>
      </c>
      <c r="BW109" s="881"/>
      <c r="BX109" s="881"/>
      <c r="BY109" s="881"/>
      <c r="BZ109" s="882"/>
      <c r="CA109" s="880" t="s">
        <v>284</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285</v>
      </c>
      <c r="DM109" s="881"/>
      <c r="DN109" s="881"/>
      <c r="DO109" s="881"/>
      <c r="DP109" s="882"/>
      <c r="DQ109" s="880" t="s">
        <v>284</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1576595</v>
      </c>
      <c r="AB110" s="888"/>
      <c r="AC110" s="888"/>
      <c r="AD110" s="888"/>
      <c r="AE110" s="889"/>
      <c r="AF110" s="890">
        <v>1487573</v>
      </c>
      <c r="AG110" s="888"/>
      <c r="AH110" s="888"/>
      <c r="AI110" s="888"/>
      <c r="AJ110" s="889"/>
      <c r="AK110" s="890">
        <v>1402322</v>
      </c>
      <c r="AL110" s="888"/>
      <c r="AM110" s="888"/>
      <c r="AN110" s="888"/>
      <c r="AO110" s="889"/>
      <c r="AP110" s="891">
        <v>34</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11044415</v>
      </c>
      <c r="BR110" s="925"/>
      <c r="BS110" s="925"/>
      <c r="BT110" s="925"/>
      <c r="BU110" s="925"/>
      <c r="BV110" s="925">
        <v>11164029</v>
      </c>
      <c r="BW110" s="925"/>
      <c r="BX110" s="925"/>
      <c r="BY110" s="925"/>
      <c r="BZ110" s="925"/>
      <c r="CA110" s="925">
        <v>11326010</v>
      </c>
      <c r="CB110" s="925"/>
      <c r="CC110" s="925"/>
      <c r="CD110" s="925"/>
      <c r="CE110" s="925"/>
      <c r="CF110" s="939">
        <v>275</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55000</v>
      </c>
      <c r="BR111" s="918"/>
      <c r="BS111" s="918"/>
      <c r="BT111" s="918"/>
      <c r="BU111" s="918"/>
      <c r="BV111" s="918">
        <v>50000</v>
      </c>
      <c r="BW111" s="918"/>
      <c r="BX111" s="918"/>
      <c r="BY111" s="918"/>
      <c r="BZ111" s="918"/>
      <c r="CA111" s="918">
        <v>45000</v>
      </c>
      <c r="CB111" s="918"/>
      <c r="CC111" s="918"/>
      <c r="CD111" s="918"/>
      <c r="CE111" s="918"/>
      <c r="CF111" s="912">
        <v>1.1000000000000001</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912456</v>
      </c>
      <c r="BR112" s="918"/>
      <c r="BS112" s="918"/>
      <c r="BT112" s="918"/>
      <c r="BU112" s="918"/>
      <c r="BV112" s="918">
        <v>901436</v>
      </c>
      <c r="BW112" s="918"/>
      <c r="BX112" s="918"/>
      <c r="BY112" s="918"/>
      <c r="BZ112" s="918"/>
      <c r="CA112" s="918">
        <v>892891</v>
      </c>
      <c r="CB112" s="918"/>
      <c r="CC112" s="918"/>
      <c r="CD112" s="918"/>
      <c r="CE112" s="918"/>
      <c r="CF112" s="912">
        <v>21.7</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75133</v>
      </c>
      <c r="AB113" s="932"/>
      <c r="AC113" s="932"/>
      <c r="AD113" s="932"/>
      <c r="AE113" s="933"/>
      <c r="AF113" s="934">
        <v>61655</v>
      </c>
      <c r="AG113" s="932"/>
      <c r="AH113" s="932"/>
      <c r="AI113" s="932"/>
      <c r="AJ113" s="933"/>
      <c r="AK113" s="934">
        <v>52529</v>
      </c>
      <c r="AL113" s="932"/>
      <c r="AM113" s="932"/>
      <c r="AN113" s="932"/>
      <c r="AO113" s="933"/>
      <c r="AP113" s="935">
        <v>1.3</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27226</v>
      </c>
      <c r="BR113" s="918"/>
      <c r="BS113" s="918"/>
      <c r="BT113" s="918"/>
      <c r="BU113" s="918"/>
      <c r="BV113" s="918">
        <v>19897</v>
      </c>
      <c r="BW113" s="918"/>
      <c r="BX113" s="918"/>
      <c r="BY113" s="918"/>
      <c r="BZ113" s="918"/>
      <c r="CA113" s="918">
        <v>10432</v>
      </c>
      <c r="CB113" s="918"/>
      <c r="CC113" s="918"/>
      <c r="CD113" s="918"/>
      <c r="CE113" s="918"/>
      <c r="CF113" s="912">
        <v>0.3</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6936</v>
      </c>
      <c r="AB114" s="957"/>
      <c r="AC114" s="957"/>
      <c r="AD114" s="957"/>
      <c r="AE114" s="958"/>
      <c r="AF114" s="959">
        <v>6730</v>
      </c>
      <c r="AG114" s="957"/>
      <c r="AH114" s="957"/>
      <c r="AI114" s="957"/>
      <c r="AJ114" s="958"/>
      <c r="AK114" s="959">
        <v>7566</v>
      </c>
      <c r="AL114" s="957"/>
      <c r="AM114" s="957"/>
      <c r="AN114" s="957"/>
      <c r="AO114" s="958"/>
      <c r="AP114" s="960">
        <v>0.2</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1816827</v>
      </c>
      <c r="BR114" s="918"/>
      <c r="BS114" s="918"/>
      <c r="BT114" s="918"/>
      <c r="BU114" s="918"/>
      <c r="BV114" s="918">
        <v>1775640</v>
      </c>
      <c r="BW114" s="918"/>
      <c r="BX114" s="918"/>
      <c r="BY114" s="918"/>
      <c r="BZ114" s="918"/>
      <c r="CA114" s="918">
        <v>1619135</v>
      </c>
      <c r="CB114" s="918"/>
      <c r="CC114" s="918"/>
      <c r="CD114" s="918"/>
      <c r="CE114" s="918"/>
      <c r="CF114" s="912">
        <v>39.299999999999997</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5000</v>
      </c>
      <c r="AB115" s="932"/>
      <c r="AC115" s="932"/>
      <c r="AD115" s="932"/>
      <c r="AE115" s="933"/>
      <c r="AF115" s="934">
        <v>5000</v>
      </c>
      <c r="AG115" s="932"/>
      <c r="AH115" s="932"/>
      <c r="AI115" s="932"/>
      <c r="AJ115" s="933"/>
      <c r="AK115" s="934">
        <v>5097</v>
      </c>
      <c r="AL115" s="932"/>
      <c r="AM115" s="932"/>
      <c r="AN115" s="932"/>
      <c r="AO115" s="933"/>
      <c r="AP115" s="935">
        <v>0.1</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173490</v>
      </c>
      <c r="BR115" s="918"/>
      <c r="BS115" s="918"/>
      <c r="BT115" s="918"/>
      <c r="BU115" s="918"/>
      <c r="BV115" s="918">
        <v>162832</v>
      </c>
      <c r="BW115" s="918"/>
      <c r="BX115" s="918"/>
      <c r="BY115" s="918"/>
      <c r="BZ115" s="918"/>
      <c r="CA115" s="918">
        <v>194875</v>
      </c>
      <c r="CB115" s="918"/>
      <c r="CC115" s="918"/>
      <c r="CD115" s="918"/>
      <c r="CE115" s="918"/>
      <c r="CF115" s="912">
        <v>4.7</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509</v>
      </c>
      <c r="AB116" s="957"/>
      <c r="AC116" s="957"/>
      <c r="AD116" s="957"/>
      <c r="AE116" s="958"/>
      <c r="AF116" s="959">
        <v>878</v>
      </c>
      <c r="AG116" s="957"/>
      <c r="AH116" s="957"/>
      <c r="AI116" s="957"/>
      <c r="AJ116" s="958"/>
      <c r="AK116" s="959">
        <v>502</v>
      </c>
      <c r="AL116" s="957"/>
      <c r="AM116" s="957"/>
      <c r="AN116" s="957"/>
      <c r="AO116" s="958"/>
      <c r="AP116" s="960">
        <v>0</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1664173</v>
      </c>
      <c r="AB117" s="964"/>
      <c r="AC117" s="964"/>
      <c r="AD117" s="964"/>
      <c r="AE117" s="965"/>
      <c r="AF117" s="963">
        <v>1561836</v>
      </c>
      <c r="AG117" s="964"/>
      <c r="AH117" s="964"/>
      <c r="AI117" s="964"/>
      <c r="AJ117" s="965"/>
      <c r="AK117" s="963">
        <v>1468016</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v>292</v>
      </c>
      <c r="BW117" s="984"/>
      <c r="BX117" s="984"/>
      <c r="BY117" s="984"/>
      <c r="BZ117" s="984"/>
      <c r="CA117" s="984" t="s">
        <v>112</v>
      </c>
      <c r="CB117" s="984"/>
      <c r="CC117" s="984"/>
      <c r="CD117" s="984"/>
      <c r="CE117" s="984"/>
      <c r="CF117" s="912" t="s">
        <v>112</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285</v>
      </c>
      <c r="AG118" s="881"/>
      <c r="AH118" s="881"/>
      <c r="AI118" s="881"/>
      <c r="AJ118" s="882"/>
      <c r="AK118" s="880" t="s">
        <v>284</v>
      </c>
      <c r="AL118" s="881"/>
      <c r="AM118" s="881"/>
      <c r="AN118" s="881"/>
      <c r="AO118" s="882"/>
      <c r="AP118" s="988" t="s">
        <v>406</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434</v>
      </c>
      <c r="BP118" s="992"/>
      <c r="BQ118" s="983">
        <v>14029414</v>
      </c>
      <c r="BR118" s="984"/>
      <c r="BS118" s="984"/>
      <c r="BT118" s="984"/>
      <c r="BU118" s="984"/>
      <c r="BV118" s="984">
        <v>14074126</v>
      </c>
      <c r="BW118" s="984"/>
      <c r="BX118" s="984"/>
      <c r="BY118" s="984"/>
      <c r="BZ118" s="984"/>
      <c r="CA118" s="984">
        <v>14088343</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647087</v>
      </c>
      <c r="BR119" s="925"/>
      <c r="BS119" s="925"/>
      <c r="BT119" s="925"/>
      <c r="BU119" s="925"/>
      <c r="BV119" s="925">
        <v>728972</v>
      </c>
      <c r="BW119" s="925"/>
      <c r="BX119" s="925"/>
      <c r="BY119" s="925"/>
      <c r="BZ119" s="925"/>
      <c r="CA119" s="925">
        <v>1146387</v>
      </c>
      <c r="CB119" s="925"/>
      <c r="CC119" s="925"/>
      <c r="CD119" s="925"/>
      <c r="CE119" s="925"/>
      <c r="CF119" s="939">
        <v>27.8</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55000</v>
      </c>
      <c r="DH119" s="996"/>
      <c r="DI119" s="996"/>
      <c r="DJ119" s="996"/>
      <c r="DK119" s="997"/>
      <c r="DL119" s="998">
        <v>50000</v>
      </c>
      <c r="DM119" s="996"/>
      <c r="DN119" s="996"/>
      <c r="DO119" s="996"/>
      <c r="DP119" s="997"/>
      <c r="DQ119" s="998">
        <v>45000</v>
      </c>
      <c r="DR119" s="996"/>
      <c r="DS119" s="996"/>
      <c r="DT119" s="996"/>
      <c r="DU119" s="997"/>
      <c r="DV119" s="999">
        <v>1.1000000000000001</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478707</v>
      </c>
      <c r="BR120" s="918"/>
      <c r="BS120" s="918"/>
      <c r="BT120" s="918"/>
      <c r="BU120" s="918"/>
      <c r="BV120" s="918">
        <v>502401</v>
      </c>
      <c r="BW120" s="918"/>
      <c r="BX120" s="918"/>
      <c r="BY120" s="918"/>
      <c r="BZ120" s="918"/>
      <c r="CA120" s="918">
        <v>526497</v>
      </c>
      <c r="CB120" s="918"/>
      <c r="CC120" s="918"/>
      <c r="CD120" s="918"/>
      <c r="CE120" s="918"/>
      <c r="CF120" s="912">
        <v>12.8</v>
      </c>
      <c r="CG120" s="913"/>
      <c r="CH120" s="913"/>
      <c r="CI120" s="913"/>
      <c r="CJ120" s="913"/>
      <c r="CK120" s="1011" t="s">
        <v>440</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751826</v>
      </c>
      <c r="DH120" s="925"/>
      <c r="DI120" s="925"/>
      <c r="DJ120" s="925"/>
      <c r="DK120" s="925"/>
      <c r="DL120" s="925">
        <v>758028</v>
      </c>
      <c r="DM120" s="925"/>
      <c r="DN120" s="925"/>
      <c r="DO120" s="925"/>
      <c r="DP120" s="925"/>
      <c r="DQ120" s="925">
        <v>749864</v>
      </c>
      <c r="DR120" s="925"/>
      <c r="DS120" s="925"/>
      <c r="DT120" s="925"/>
      <c r="DU120" s="925"/>
      <c r="DV120" s="926">
        <v>18.2</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8084995</v>
      </c>
      <c r="BR121" s="984"/>
      <c r="BS121" s="984"/>
      <c r="BT121" s="984"/>
      <c r="BU121" s="984"/>
      <c r="BV121" s="984">
        <v>8121733</v>
      </c>
      <c r="BW121" s="984"/>
      <c r="BX121" s="984"/>
      <c r="BY121" s="984"/>
      <c r="BZ121" s="984"/>
      <c r="CA121" s="984">
        <v>8358469</v>
      </c>
      <c r="CB121" s="984"/>
      <c r="CC121" s="984"/>
      <c r="CD121" s="984"/>
      <c r="CE121" s="984"/>
      <c r="CF121" s="1022">
        <v>202.9</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145646</v>
      </c>
      <c r="DH121" s="918"/>
      <c r="DI121" s="918"/>
      <c r="DJ121" s="918"/>
      <c r="DK121" s="918"/>
      <c r="DL121" s="918">
        <v>130278</v>
      </c>
      <c r="DM121" s="918"/>
      <c r="DN121" s="918"/>
      <c r="DO121" s="918"/>
      <c r="DP121" s="918"/>
      <c r="DQ121" s="918">
        <v>136086</v>
      </c>
      <c r="DR121" s="918"/>
      <c r="DS121" s="918"/>
      <c r="DT121" s="918"/>
      <c r="DU121" s="918"/>
      <c r="DV121" s="919">
        <v>3.3</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443</v>
      </c>
      <c r="BP122" s="992"/>
      <c r="BQ122" s="1032">
        <v>9210789</v>
      </c>
      <c r="BR122" s="1033"/>
      <c r="BS122" s="1033"/>
      <c r="BT122" s="1033"/>
      <c r="BU122" s="1033"/>
      <c r="BV122" s="1033">
        <v>9353106</v>
      </c>
      <c r="BW122" s="1033"/>
      <c r="BX122" s="1033"/>
      <c r="BY122" s="1033"/>
      <c r="BZ122" s="1033"/>
      <c r="CA122" s="1033">
        <v>10031353</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12832</v>
      </c>
      <c r="DH122" s="918"/>
      <c r="DI122" s="918"/>
      <c r="DJ122" s="918"/>
      <c r="DK122" s="918"/>
      <c r="DL122" s="918">
        <v>11547</v>
      </c>
      <c r="DM122" s="918"/>
      <c r="DN122" s="918"/>
      <c r="DO122" s="918"/>
      <c r="DP122" s="918"/>
      <c r="DQ122" s="918">
        <v>5482</v>
      </c>
      <c r="DR122" s="918"/>
      <c r="DS122" s="918"/>
      <c r="DT122" s="918"/>
      <c r="DU122" s="918"/>
      <c r="DV122" s="919">
        <v>0.1</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114</v>
      </c>
      <c r="BR123" s="1025"/>
      <c r="BS123" s="1025"/>
      <c r="BT123" s="1025"/>
      <c r="BU123" s="1025"/>
      <c r="BV123" s="1025">
        <v>113.5</v>
      </c>
      <c r="BW123" s="1025"/>
      <c r="BX123" s="1025"/>
      <c r="BY123" s="1025"/>
      <c r="BZ123" s="1025"/>
      <c r="CA123" s="1025">
        <v>98.4</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v>1645</v>
      </c>
      <c r="DH123" s="957"/>
      <c r="DI123" s="957"/>
      <c r="DJ123" s="957"/>
      <c r="DK123" s="958"/>
      <c r="DL123" s="959">
        <v>1521</v>
      </c>
      <c r="DM123" s="957"/>
      <c r="DN123" s="957"/>
      <c r="DO123" s="957"/>
      <c r="DP123" s="958"/>
      <c r="DQ123" s="959">
        <v>1459</v>
      </c>
      <c r="DR123" s="957"/>
      <c r="DS123" s="957"/>
      <c r="DT123" s="957"/>
      <c r="DU123" s="958"/>
      <c r="DV123" s="960">
        <v>0</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5000</v>
      </c>
      <c r="AB126" s="957"/>
      <c r="AC126" s="957"/>
      <c r="AD126" s="957"/>
      <c r="AE126" s="958"/>
      <c r="AF126" s="959">
        <v>5000</v>
      </c>
      <c r="AG126" s="957"/>
      <c r="AH126" s="957"/>
      <c r="AI126" s="957"/>
      <c r="AJ126" s="958"/>
      <c r="AK126" s="959">
        <v>5000</v>
      </c>
      <c r="AL126" s="957"/>
      <c r="AM126" s="957"/>
      <c r="AN126" s="957"/>
      <c r="AO126" s="958"/>
      <c r="AP126" s="960">
        <v>0.1</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v>97</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112</v>
      </c>
      <c r="BG127" s="1040"/>
      <c r="BH127" s="1040"/>
      <c r="BI127" s="1040"/>
      <c r="BJ127" s="1040"/>
      <c r="BK127" s="1040"/>
      <c r="BL127" s="1049"/>
      <c r="BM127" s="1039">
        <v>14.92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v>173490</v>
      </c>
      <c r="DH127" s="1046"/>
      <c r="DI127" s="1046"/>
      <c r="DJ127" s="1046"/>
      <c r="DK127" s="1046"/>
      <c r="DL127" s="1046">
        <v>162832</v>
      </c>
      <c r="DM127" s="1046"/>
      <c r="DN127" s="1046"/>
      <c r="DO127" s="1046"/>
      <c r="DP127" s="1046"/>
      <c r="DQ127" s="1046">
        <v>194875</v>
      </c>
      <c r="DR127" s="1046"/>
      <c r="DS127" s="1046"/>
      <c r="DT127" s="1046"/>
      <c r="DU127" s="1046"/>
      <c r="DV127" s="1047">
        <v>4.7</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25073</v>
      </c>
      <c r="AB128" s="1088"/>
      <c r="AC128" s="1088"/>
      <c r="AD128" s="1088"/>
      <c r="AE128" s="1089"/>
      <c r="AF128" s="1090">
        <v>29377</v>
      </c>
      <c r="AG128" s="1088"/>
      <c r="AH128" s="1088"/>
      <c r="AI128" s="1088"/>
      <c r="AJ128" s="1089"/>
      <c r="AK128" s="1090">
        <v>30405</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112</v>
      </c>
      <c r="BG128" s="1065"/>
      <c r="BH128" s="1065"/>
      <c r="BI128" s="1065"/>
      <c r="BJ128" s="1065"/>
      <c r="BK128" s="1065"/>
      <c r="BL128" s="1066"/>
      <c r="BM128" s="1064">
        <v>19.920000000000002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5278860</v>
      </c>
      <c r="AB129" s="957"/>
      <c r="AC129" s="957"/>
      <c r="AD129" s="957"/>
      <c r="AE129" s="958"/>
      <c r="AF129" s="959">
        <v>5208914</v>
      </c>
      <c r="AG129" s="957"/>
      <c r="AH129" s="957"/>
      <c r="AI129" s="957"/>
      <c r="AJ129" s="958"/>
      <c r="AK129" s="959">
        <v>5115097</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1054948</v>
      </c>
      <c r="AB130" s="957"/>
      <c r="AC130" s="957"/>
      <c r="AD130" s="957"/>
      <c r="AE130" s="958"/>
      <c r="AF130" s="959">
        <v>1050992</v>
      </c>
      <c r="AG130" s="957"/>
      <c r="AH130" s="957"/>
      <c r="AI130" s="957"/>
      <c r="AJ130" s="958"/>
      <c r="AK130" s="959">
        <v>996325</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98.4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4223912</v>
      </c>
      <c r="AB131" s="996"/>
      <c r="AC131" s="996"/>
      <c r="AD131" s="996"/>
      <c r="AE131" s="997"/>
      <c r="AF131" s="998">
        <v>4157922</v>
      </c>
      <c r="AG131" s="996"/>
      <c r="AH131" s="996"/>
      <c r="AI131" s="996"/>
      <c r="AJ131" s="997"/>
      <c r="AK131" s="998">
        <v>4118772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13.829644180000001</v>
      </c>
      <c r="AB132" s="1102"/>
      <c r="AC132" s="1102"/>
      <c r="AD132" s="1102"/>
      <c r="AE132" s="1103"/>
      <c r="AF132" s="1104">
        <v>11.579510150000001</v>
      </c>
      <c r="AG132" s="1102"/>
      <c r="AH132" s="1102"/>
      <c r="AI132" s="1102"/>
      <c r="AJ132" s="1103"/>
      <c r="AK132" s="1104">
        <v>10.714018640000001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14.7</v>
      </c>
      <c r="AB133" s="1109"/>
      <c r="AC133" s="1109"/>
      <c r="AD133" s="1109"/>
      <c r="AE133" s="1110"/>
      <c r="AF133" s="1108">
        <v>13.2</v>
      </c>
      <c r="AG133" s="1109"/>
      <c r="AH133" s="1109"/>
      <c r="AI133" s="1109"/>
      <c r="AJ133" s="1110"/>
      <c r="AK133" s="1108">
        <v>12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1519589</v>
      </c>
      <c r="L9" s="264">
        <v>157863</v>
      </c>
      <c r="M9" s="265">
        <v>107860</v>
      </c>
      <c r="N9" s="266">
        <v>46.4</v>
      </c>
    </row>
    <row r="10" spans="1:16">
      <c r="A10" s="248"/>
      <c r="B10" s="244"/>
      <c r="C10" s="244"/>
      <c r="D10" s="244"/>
      <c r="E10" s="244"/>
      <c r="F10" s="244"/>
      <c r="G10" s="1117" t="s">
        <v>476</v>
      </c>
      <c r="H10" s="1118"/>
      <c r="I10" s="1118"/>
      <c r="J10" s="1119"/>
      <c r="K10" s="267">
        <v>274523</v>
      </c>
      <c r="L10" s="268">
        <v>28519</v>
      </c>
      <c r="M10" s="269">
        <v>10528</v>
      </c>
      <c r="N10" s="270">
        <v>170.9</v>
      </c>
    </row>
    <row r="11" spans="1:16" ht="13.5" customHeight="1">
      <c r="A11" s="248"/>
      <c r="B11" s="244"/>
      <c r="C11" s="244"/>
      <c r="D11" s="244"/>
      <c r="E11" s="244"/>
      <c r="F11" s="244"/>
      <c r="G11" s="1117" t="s">
        <v>477</v>
      </c>
      <c r="H11" s="1118"/>
      <c r="I11" s="1118"/>
      <c r="J11" s="1119"/>
      <c r="K11" s="267">
        <v>200401</v>
      </c>
      <c r="L11" s="268">
        <v>20819</v>
      </c>
      <c r="M11" s="269">
        <v>15409</v>
      </c>
      <c r="N11" s="270">
        <v>35.1</v>
      </c>
    </row>
    <row r="12" spans="1:16" ht="13.5" customHeight="1">
      <c r="A12" s="248"/>
      <c r="B12" s="244"/>
      <c r="C12" s="244"/>
      <c r="D12" s="244"/>
      <c r="E12" s="244"/>
      <c r="F12" s="244"/>
      <c r="G12" s="1117" t="s">
        <v>478</v>
      </c>
      <c r="H12" s="1118"/>
      <c r="I12" s="1118"/>
      <c r="J12" s="1119"/>
      <c r="K12" s="267" t="s">
        <v>479</v>
      </c>
      <c r="L12" s="268" t="s">
        <v>479</v>
      </c>
      <c r="M12" s="269">
        <v>1372</v>
      </c>
      <c r="N12" s="270" t="s">
        <v>479</v>
      </c>
    </row>
    <row r="13" spans="1:16" ht="13.5" customHeight="1">
      <c r="A13" s="248"/>
      <c r="B13" s="244"/>
      <c r="C13" s="244"/>
      <c r="D13" s="244"/>
      <c r="E13" s="244"/>
      <c r="F13" s="244"/>
      <c r="G13" s="1117" t="s">
        <v>480</v>
      </c>
      <c r="H13" s="1118"/>
      <c r="I13" s="1118"/>
      <c r="J13" s="1119"/>
      <c r="K13" s="267" t="s">
        <v>479</v>
      </c>
      <c r="L13" s="268" t="s">
        <v>479</v>
      </c>
      <c r="M13" s="269" t="s">
        <v>479</v>
      </c>
      <c r="N13" s="270" t="s">
        <v>479</v>
      </c>
    </row>
    <row r="14" spans="1:16" ht="13.5" customHeight="1">
      <c r="A14" s="248"/>
      <c r="B14" s="244"/>
      <c r="C14" s="244"/>
      <c r="D14" s="244"/>
      <c r="E14" s="244"/>
      <c r="F14" s="244"/>
      <c r="G14" s="1117" t="s">
        <v>481</v>
      </c>
      <c r="H14" s="1118"/>
      <c r="I14" s="1118"/>
      <c r="J14" s="1119"/>
      <c r="K14" s="267">
        <v>66543</v>
      </c>
      <c r="L14" s="268">
        <v>6913</v>
      </c>
      <c r="M14" s="269">
        <v>4790</v>
      </c>
      <c r="N14" s="270">
        <v>44.3</v>
      </c>
    </row>
    <row r="15" spans="1:16" ht="13.5" customHeight="1">
      <c r="A15" s="248"/>
      <c r="B15" s="244"/>
      <c r="C15" s="244"/>
      <c r="D15" s="244"/>
      <c r="E15" s="244"/>
      <c r="F15" s="244"/>
      <c r="G15" s="1117" t="s">
        <v>482</v>
      </c>
      <c r="H15" s="1118"/>
      <c r="I15" s="1118"/>
      <c r="J15" s="1119"/>
      <c r="K15" s="267">
        <v>108240</v>
      </c>
      <c r="L15" s="268">
        <v>11245</v>
      </c>
      <c r="M15" s="269">
        <v>2476</v>
      </c>
      <c r="N15" s="270">
        <v>354.2</v>
      </c>
    </row>
    <row r="16" spans="1:16">
      <c r="A16" s="248"/>
      <c r="B16" s="244"/>
      <c r="C16" s="244"/>
      <c r="D16" s="244"/>
      <c r="E16" s="244"/>
      <c r="F16" s="244"/>
      <c r="G16" s="1120" t="s">
        <v>483</v>
      </c>
      <c r="H16" s="1121"/>
      <c r="I16" s="1121"/>
      <c r="J16" s="1122"/>
      <c r="K16" s="268">
        <v>-221278</v>
      </c>
      <c r="L16" s="268">
        <v>-22988</v>
      </c>
      <c r="M16" s="269">
        <v>-12174</v>
      </c>
      <c r="N16" s="270">
        <v>88.8</v>
      </c>
    </row>
    <row r="17" spans="1:16">
      <c r="A17" s="248"/>
      <c r="B17" s="244"/>
      <c r="C17" s="244"/>
      <c r="D17" s="244"/>
      <c r="E17" s="244"/>
      <c r="F17" s="244"/>
      <c r="G17" s="1120" t="s">
        <v>169</v>
      </c>
      <c r="H17" s="1121"/>
      <c r="I17" s="1121"/>
      <c r="J17" s="1122"/>
      <c r="K17" s="268">
        <v>1948018</v>
      </c>
      <c r="L17" s="268">
        <v>202370</v>
      </c>
      <c r="M17" s="269">
        <v>130260</v>
      </c>
      <c r="N17" s="270">
        <v>55.4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18.7</v>
      </c>
      <c r="L21" s="281">
        <v>12.26</v>
      </c>
      <c r="M21" s="282">
        <v>6.44</v>
      </c>
      <c r="N21" s="249"/>
      <c r="O21" s="283"/>
      <c r="P21" s="279"/>
    </row>
    <row r="22" spans="1:16" s="284" customFormat="1">
      <c r="A22" s="279"/>
      <c r="B22" s="249"/>
      <c r="C22" s="249"/>
      <c r="D22" s="249"/>
      <c r="E22" s="249"/>
      <c r="F22" s="249"/>
      <c r="G22" s="1112" t="s">
        <v>489</v>
      </c>
      <c r="H22" s="1113"/>
      <c r="I22" s="1113"/>
      <c r="J22" s="1114"/>
      <c r="K22" s="285">
        <v>89.7</v>
      </c>
      <c r="L22" s="286">
        <v>94.9</v>
      </c>
      <c r="M22" s="287">
        <v>-5.2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1402322</v>
      </c>
      <c r="L32" s="294">
        <v>145681</v>
      </c>
      <c r="M32" s="295">
        <v>71410</v>
      </c>
      <c r="N32" s="296">
        <v>104</v>
      </c>
    </row>
    <row r="33" spans="1:16" ht="13.5" customHeight="1">
      <c r="A33" s="248"/>
      <c r="B33" s="244"/>
      <c r="C33" s="244"/>
      <c r="D33" s="244"/>
      <c r="E33" s="244"/>
      <c r="F33" s="244"/>
      <c r="G33" s="1128" t="s">
        <v>494</v>
      </c>
      <c r="H33" s="1129"/>
      <c r="I33" s="1129"/>
      <c r="J33" s="1130"/>
      <c r="K33" s="294" t="s">
        <v>479</v>
      </c>
      <c r="L33" s="294" t="s">
        <v>479</v>
      </c>
      <c r="M33" s="295" t="s">
        <v>479</v>
      </c>
      <c r="N33" s="296" t="s">
        <v>479</v>
      </c>
    </row>
    <row r="34" spans="1:16" ht="27" customHeight="1">
      <c r="A34" s="248"/>
      <c r="B34" s="244"/>
      <c r="C34" s="244"/>
      <c r="D34" s="244"/>
      <c r="E34" s="244"/>
      <c r="F34" s="244"/>
      <c r="G34" s="1128" t="s">
        <v>495</v>
      </c>
      <c r="H34" s="1129"/>
      <c r="I34" s="1129"/>
      <c r="J34" s="1130"/>
      <c r="K34" s="294" t="s">
        <v>479</v>
      </c>
      <c r="L34" s="294" t="s">
        <v>479</v>
      </c>
      <c r="M34" s="295" t="s">
        <v>479</v>
      </c>
      <c r="N34" s="296" t="s">
        <v>479</v>
      </c>
    </row>
    <row r="35" spans="1:16" ht="27" customHeight="1">
      <c r="A35" s="248"/>
      <c r="B35" s="244"/>
      <c r="C35" s="244"/>
      <c r="D35" s="244"/>
      <c r="E35" s="244"/>
      <c r="F35" s="244"/>
      <c r="G35" s="1128" t="s">
        <v>496</v>
      </c>
      <c r="H35" s="1129"/>
      <c r="I35" s="1129"/>
      <c r="J35" s="1130"/>
      <c r="K35" s="294">
        <v>52529</v>
      </c>
      <c r="L35" s="294">
        <v>5457</v>
      </c>
      <c r="M35" s="295">
        <v>19838</v>
      </c>
      <c r="N35" s="296">
        <v>-72.5</v>
      </c>
    </row>
    <row r="36" spans="1:16" ht="27" customHeight="1">
      <c r="A36" s="248"/>
      <c r="B36" s="244"/>
      <c r="C36" s="244"/>
      <c r="D36" s="244"/>
      <c r="E36" s="244"/>
      <c r="F36" s="244"/>
      <c r="G36" s="1128" t="s">
        <v>497</v>
      </c>
      <c r="H36" s="1129"/>
      <c r="I36" s="1129"/>
      <c r="J36" s="1130"/>
      <c r="K36" s="294">
        <v>7566</v>
      </c>
      <c r="L36" s="294">
        <v>786</v>
      </c>
      <c r="M36" s="295">
        <v>4809</v>
      </c>
      <c r="N36" s="296">
        <v>-83.7</v>
      </c>
    </row>
    <row r="37" spans="1:16" ht="13.5" customHeight="1">
      <c r="A37" s="248"/>
      <c r="B37" s="244"/>
      <c r="C37" s="244"/>
      <c r="D37" s="244"/>
      <c r="E37" s="244"/>
      <c r="F37" s="244"/>
      <c r="G37" s="1128" t="s">
        <v>498</v>
      </c>
      <c r="H37" s="1129"/>
      <c r="I37" s="1129"/>
      <c r="J37" s="1130"/>
      <c r="K37" s="294">
        <v>5097</v>
      </c>
      <c r="L37" s="294">
        <v>530</v>
      </c>
      <c r="M37" s="295">
        <v>1747</v>
      </c>
      <c r="N37" s="296">
        <v>-69.7</v>
      </c>
    </row>
    <row r="38" spans="1:16" ht="27" customHeight="1">
      <c r="A38" s="248"/>
      <c r="B38" s="244"/>
      <c r="C38" s="244"/>
      <c r="D38" s="244"/>
      <c r="E38" s="244"/>
      <c r="F38" s="244"/>
      <c r="G38" s="1131" t="s">
        <v>499</v>
      </c>
      <c r="H38" s="1132"/>
      <c r="I38" s="1132"/>
      <c r="J38" s="1133"/>
      <c r="K38" s="297">
        <v>502</v>
      </c>
      <c r="L38" s="297">
        <v>52</v>
      </c>
      <c r="M38" s="298">
        <v>16</v>
      </c>
      <c r="N38" s="299">
        <v>225</v>
      </c>
      <c r="O38" s="293"/>
    </row>
    <row r="39" spans="1:16">
      <c r="A39" s="248"/>
      <c r="B39" s="244"/>
      <c r="C39" s="244"/>
      <c r="D39" s="244"/>
      <c r="E39" s="244"/>
      <c r="F39" s="244"/>
      <c r="G39" s="1131" t="s">
        <v>500</v>
      </c>
      <c r="H39" s="1132"/>
      <c r="I39" s="1132"/>
      <c r="J39" s="1133"/>
      <c r="K39" s="300">
        <v>-30405</v>
      </c>
      <c r="L39" s="300">
        <v>-3159</v>
      </c>
      <c r="M39" s="301">
        <v>-2838</v>
      </c>
      <c r="N39" s="302">
        <v>11.3</v>
      </c>
      <c r="O39" s="293"/>
    </row>
    <row r="40" spans="1:16" ht="27" customHeight="1">
      <c r="A40" s="248"/>
      <c r="B40" s="244"/>
      <c r="C40" s="244"/>
      <c r="D40" s="244"/>
      <c r="E40" s="244"/>
      <c r="F40" s="244"/>
      <c r="G40" s="1128" t="s">
        <v>501</v>
      </c>
      <c r="H40" s="1129"/>
      <c r="I40" s="1129"/>
      <c r="J40" s="1130"/>
      <c r="K40" s="300">
        <v>-996325</v>
      </c>
      <c r="L40" s="300">
        <v>-103504</v>
      </c>
      <c r="M40" s="301">
        <v>-63648</v>
      </c>
      <c r="N40" s="302">
        <v>62.6</v>
      </c>
      <c r="O40" s="293"/>
    </row>
    <row r="41" spans="1:16">
      <c r="A41" s="248"/>
      <c r="B41" s="244"/>
      <c r="C41" s="244"/>
      <c r="D41" s="244"/>
      <c r="E41" s="244"/>
      <c r="F41" s="244"/>
      <c r="G41" s="1134" t="s">
        <v>279</v>
      </c>
      <c r="H41" s="1135"/>
      <c r="I41" s="1135"/>
      <c r="J41" s="1136"/>
      <c r="K41" s="294">
        <v>441286</v>
      </c>
      <c r="L41" s="300">
        <v>45843</v>
      </c>
      <c r="M41" s="301">
        <v>31334</v>
      </c>
      <c r="N41" s="302">
        <v>46.3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1606934</v>
      </c>
      <c r="J51" s="320">
        <v>158945</v>
      </c>
      <c r="K51" s="321">
        <v>22.4</v>
      </c>
      <c r="L51" s="322">
        <v>70254</v>
      </c>
      <c r="M51" s="323">
        <v>32.700000000000003</v>
      </c>
      <c r="N51" s="324">
        <v>-10.3</v>
      </c>
    </row>
    <row r="52" spans="1:14">
      <c r="A52" s="248"/>
      <c r="B52" s="244"/>
      <c r="C52" s="244"/>
      <c r="D52" s="244"/>
      <c r="E52" s="244"/>
      <c r="F52" s="244"/>
      <c r="G52" s="325"/>
      <c r="H52" s="326" t="s">
        <v>512</v>
      </c>
      <c r="I52" s="327">
        <v>1019592</v>
      </c>
      <c r="J52" s="328">
        <v>100850</v>
      </c>
      <c r="K52" s="329">
        <v>36.799999999999997</v>
      </c>
      <c r="L52" s="330">
        <v>41764</v>
      </c>
      <c r="M52" s="331">
        <v>46.6</v>
      </c>
      <c r="N52" s="332">
        <v>-9.8000000000000007</v>
      </c>
    </row>
    <row r="53" spans="1:14">
      <c r="A53" s="248"/>
      <c r="B53" s="244"/>
      <c r="C53" s="244"/>
      <c r="D53" s="244"/>
      <c r="E53" s="244"/>
      <c r="F53" s="244"/>
      <c r="G53" s="310" t="s">
        <v>513</v>
      </c>
      <c r="H53" s="311"/>
      <c r="I53" s="319">
        <v>1503950</v>
      </c>
      <c r="J53" s="320">
        <v>151288</v>
      </c>
      <c r="K53" s="321">
        <v>-4.8</v>
      </c>
      <c r="L53" s="322">
        <v>89245</v>
      </c>
      <c r="M53" s="323">
        <v>27</v>
      </c>
      <c r="N53" s="324">
        <v>-31.8</v>
      </c>
    </row>
    <row r="54" spans="1:14">
      <c r="A54" s="248"/>
      <c r="B54" s="244"/>
      <c r="C54" s="244"/>
      <c r="D54" s="244"/>
      <c r="E54" s="244"/>
      <c r="F54" s="244"/>
      <c r="G54" s="325"/>
      <c r="H54" s="326" t="s">
        <v>512</v>
      </c>
      <c r="I54" s="327">
        <v>1001664</v>
      </c>
      <c r="J54" s="328">
        <v>100761</v>
      </c>
      <c r="K54" s="329">
        <v>-0.1</v>
      </c>
      <c r="L54" s="330">
        <v>42966</v>
      </c>
      <c r="M54" s="331">
        <v>2.9</v>
      </c>
      <c r="N54" s="332">
        <v>-3</v>
      </c>
    </row>
    <row r="55" spans="1:14">
      <c r="A55" s="248"/>
      <c r="B55" s="244"/>
      <c r="C55" s="244"/>
      <c r="D55" s="244"/>
      <c r="E55" s="244"/>
      <c r="F55" s="244"/>
      <c r="G55" s="310" t="s">
        <v>514</v>
      </c>
      <c r="H55" s="311"/>
      <c r="I55" s="319">
        <v>1447750</v>
      </c>
      <c r="J55" s="320">
        <v>146801</v>
      </c>
      <c r="K55" s="321">
        <v>-3</v>
      </c>
      <c r="L55" s="322">
        <v>92021</v>
      </c>
      <c r="M55" s="323">
        <v>3.1</v>
      </c>
      <c r="N55" s="324">
        <v>-6.1</v>
      </c>
    </row>
    <row r="56" spans="1:14">
      <c r="A56" s="248"/>
      <c r="B56" s="244"/>
      <c r="C56" s="244"/>
      <c r="D56" s="244"/>
      <c r="E56" s="244"/>
      <c r="F56" s="244"/>
      <c r="G56" s="325"/>
      <c r="H56" s="326" t="s">
        <v>512</v>
      </c>
      <c r="I56" s="327">
        <v>994111</v>
      </c>
      <c r="J56" s="328">
        <v>100802</v>
      </c>
      <c r="K56" s="329">
        <v>0</v>
      </c>
      <c r="L56" s="330">
        <v>52579</v>
      </c>
      <c r="M56" s="331">
        <v>22.4</v>
      </c>
      <c r="N56" s="332">
        <v>-22.4</v>
      </c>
    </row>
    <row r="57" spans="1:14">
      <c r="A57" s="248"/>
      <c r="B57" s="244"/>
      <c r="C57" s="244"/>
      <c r="D57" s="244"/>
      <c r="E57" s="244"/>
      <c r="F57" s="244"/>
      <c r="G57" s="310" t="s">
        <v>515</v>
      </c>
      <c r="H57" s="311"/>
      <c r="I57" s="319">
        <v>1297289</v>
      </c>
      <c r="J57" s="320">
        <v>133852</v>
      </c>
      <c r="K57" s="321">
        <v>-8.8000000000000007</v>
      </c>
      <c r="L57" s="322">
        <v>94828</v>
      </c>
      <c r="M57" s="323">
        <v>3.1</v>
      </c>
      <c r="N57" s="324">
        <v>-11.9</v>
      </c>
    </row>
    <row r="58" spans="1:14">
      <c r="A58" s="248"/>
      <c r="B58" s="244"/>
      <c r="C58" s="244"/>
      <c r="D58" s="244"/>
      <c r="E58" s="244"/>
      <c r="F58" s="244"/>
      <c r="G58" s="325"/>
      <c r="H58" s="326" t="s">
        <v>512</v>
      </c>
      <c r="I58" s="327">
        <v>847963</v>
      </c>
      <c r="J58" s="328">
        <v>87491</v>
      </c>
      <c r="K58" s="329">
        <v>-13.2</v>
      </c>
      <c r="L58" s="330">
        <v>55133</v>
      </c>
      <c r="M58" s="331">
        <v>4.9000000000000004</v>
      </c>
      <c r="N58" s="332">
        <v>-18.100000000000001</v>
      </c>
    </row>
    <row r="59" spans="1:14">
      <c r="A59" s="248"/>
      <c r="B59" s="244"/>
      <c r="C59" s="244"/>
      <c r="D59" s="244"/>
      <c r="E59" s="244"/>
      <c r="F59" s="244"/>
      <c r="G59" s="310" t="s">
        <v>516</v>
      </c>
      <c r="H59" s="311"/>
      <c r="I59" s="319">
        <v>1716449</v>
      </c>
      <c r="J59" s="320">
        <v>178314</v>
      </c>
      <c r="K59" s="321">
        <v>33.200000000000003</v>
      </c>
      <c r="L59" s="322">
        <v>119674</v>
      </c>
      <c r="M59" s="323">
        <v>26.2</v>
      </c>
      <c r="N59" s="324">
        <v>7</v>
      </c>
    </row>
    <row r="60" spans="1:14">
      <c r="A60" s="248"/>
      <c r="B60" s="244"/>
      <c r="C60" s="244"/>
      <c r="D60" s="244"/>
      <c r="E60" s="244"/>
      <c r="F60" s="244"/>
      <c r="G60" s="325"/>
      <c r="H60" s="326" t="s">
        <v>512</v>
      </c>
      <c r="I60" s="333">
        <v>838686</v>
      </c>
      <c r="J60" s="328">
        <v>87127</v>
      </c>
      <c r="K60" s="329">
        <v>-0.4</v>
      </c>
      <c r="L60" s="330">
        <v>57803</v>
      </c>
      <c r="M60" s="331">
        <v>4.8</v>
      </c>
      <c r="N60" s="332">
        <v>-5.2</v>
      </c>
    </row>
    <row r="61" spans="1:14">
      <c r="A61" s="248"/>
      <c r="B61" s="244"/>
      <c r="C61" s="244"/>
      <c r="D61" s="244"/>
      <c r="E61" s="244"/>
      <c r="F61" s="244"/>
      <c r="G61" s="310" t="s">
        <v>517</v>
      </c>
      <c r="H61" s="334"/>
      <c r="I61" s="335">
        <v>1514474</v>
      </c>
      <c r="J61" s="336">
        <v>153840</v>
      </c>
      <c r="K61" s="337">
        <v>7.8</v>
      </c>
      <c r="L61" s="338">
        <v>93204</v>
      </c>
      <c r="M61" s="339">
        <v>18.399999999999999</v>
      </c>
      <c r="N61" s="324">
        <v>-10.6</v>
      </c>
    </row>
    <row r="62" spans="1:14">
      <c r="A62" s="248"/>
      <c r="B62" s="244"/>
      <c r="C62" s="244"/>
      <c r="D62" s="244"/>
      <c r="E62" s="244"/>
      <c r="F62" s="244"/>
      <c r="G62" s="325"/>
      <c r="H62" s="326" t="s">
        <v>512</v>
      </c>
      <c r="I62" s="327">
        <v>940403</v>
      </c>
      <c r="J62" s="328">
        <v>95406</v>
      </c>
      <c r="K62" s="329">
        <v>4.5999999999999996</v>
      </c>
      <c r="L62" s="330">
        <v>50049</v>
      </c>
      <c r="M62" s="331">
        <v>16.3</v>
      </c>
      <c r="N62" s="332">
        <v>-11.7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5.42</v>
      </c>
      <c r="G47" s="12">
        <v>5.62</v>
      </c>
      <c r="H47" s="12">
        <v>6.81</v>
      </c>
      <c r="I47" s="12">
        <v>8.5299999999999994</v>
      </c>
      <c r="J47" s="13">
        <v>13.75</v>
      </c>
    </row>
    <row r="48" spans="2:10" ht="57.75" customHeight="1">
      <c r="B48" s="14"/>
      <c r="C48" s="1139" t="s">
        <v>4</v>
      </c>
      <c r="D48" s="1139"/>
      <c r="E48" s="1140"/>
      <c r="F48" s="15">
        <v>5.4</v>
      </c>
      <c r="G48" s="16">
        <v>8.18</v>
      </c>
      <c r="H48" s="16">
        <v>9.74</v>
      </c>
      <c r="I48" s="16">
        <v>7.39</v>
      </c>
      <c r="J48" s="17">
        <v>12.83</v>
      </c>
    </row>
    <row r="49" spans="2:10" ht="57.75" customHeight="1" thickBot="1">
      <c r="B49" s="18"/>
      <c r="C49" s="1141" t="s">
        <v>5</v>
      </c>
      <c r="D49" s="1141"/>
      <c r="E49" s="1142"/>
      <c r="F49" s="19">
        <v>8.19</v>
      </c>
      <c r="G49" s="20">
        <v>3.23</v>
      </c>
      <c r="H49" s="20">
        <v>2.46</v>
      </c>
      <c r="I49" s="20" t="s">
        <v>524</v>
      </c>
      <c r="J49" s="21">
        <v>10.37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7.28</v>
      </c>
      <c r="G34" s="33">
        <v>9.58</v>
      </c>
      <c r="H34" s="33">
        <v>10.199999999999999</v>
      </c>
      <c r="I34" s="33">
        <v>7.3</v>
      </c>
      <c r="J34" s="34">
        <v>12.46</v>
      </c>
      <c r="K34" s="22"/>
      <c r="L34" s="22"/>
      <c r="M34" s="22"/>
      <c r="N34" s="22"/>
      <c r="O34" s="22"/>
      <c r="P34" s="22"/>
    </row>
    <row r="35" spans="1:16" ht="39" customHeight="1">
      <c r="A35" s="22"/>
      <c r="B35" s="35"/>
      <c r="C35" s="1143" t="s">
        <v>526</v>
      </c>
      <c r="D35" s="1144"/>
      <c r="E35" s="1145"/>
      <c r="F35" s="36">
        <v>2.2200000000000002</v>
      </c>
      <c r="G35" s="37">
        <v>2.0699999999999998</v>
      </c>
      <c r="H35" s="37">
        <v>2.2599999999999998</v>
      </c>
      <c r="I35" s="37">
        <v>2.73</v>
      </c>
      <c r="J35" s="38">
        <v>3.18</v>
      </c>
      <c r="K35" s="22"/>
      <c r="L35" s="22"/>
      <c r="M35" s="22"/>
      <c r="N35" s="22"/>
      <c r="O35" s="22"/>
      <c r="P35" s="22"/>
    </row>
    <row r="36" spans="1:16" ht="39" customHeight="1">
      <c r="A36" s="22"/>
      <c r="B36" s="35"/>
      <c r="C36" s="1143" t="s">
        <v>527</v>
      </c>
      <c r="D36" s="1144"/>
      <c r="E36" s="1145"/>
      <c r="F36" s="36">
        <v>0.37</v>
      </c>
      <c r="G36" s="37">
        <v>0.64</v>
      </c>
      <c r="H36" s="37">
        <v>0.6</v>
      </c>
      <c r="I36" s="37">
        <v>0.85</v>
      </c>
      <c r="J36" s="38">
        <v>0.78</v>
      </c>
      <c r="K36" s="22"/>
      <c r="L36" s="22"/>
      <c r="M36" s="22"/>
      <c r="N36" s="22"/>
      <c r="O36" s="22"/>
      <c r="P36" s="22"/>
    </row>
    <row r="37" spans="1:16" ht="39" customHeight="1">
      <c r="A37" s="22"/>
      <c r="B37" s="35"/>
      <c r="C37" s="1143" t="s">
        <v>528</v>
      </c>
      <c r="D37" s="1144"/>
      <c r="E37" s="1145"/>
      <c r="F37" s="36" t="s">
        <v>529</v>
      </c>
      <c r="G37" s="37" t="s">
        <v>530</v>
      </c>
      <c r="H37" s="37" t="s">
        <v>531</v>
      </c>
      <c r="I37" s="37">
        <v>0.09</v>
      </c>
      <c r="J37" s="38">
        <v>0.36</v>
      </c>
      <c r="K37" s="22"/>
      <c r="L37" s="22"/>
      <c r="M37" s="22"/>
      <c r="N37" s="22"/>
      <c r="O37" s="22"/>
      <c r="P37" s="22"/>
    </row>
    <row r="38" spans="1:16" ht="39" customHeight="1">
      <c r="A38" s="22"/>
      <c r="B38" s="35"/>
      <c r="C38" s="1143" t="s">
        <v>532</v>
      </c>
      <c r="D38" s="1144"/>
      <c r="E38" s="1145"/>
      <c r="F38" s="36" t="s">
        <v>533</v>
      </c>
      <c r="G38" s="37" t="s">
        <v>534</v>
      </c>
      <c r="H38" s="37">
        <v>0.12</v>
      </c>
      <c r="I38" s="37">
        <v>0.14000000000000001</v>
      </c>
      <c r="J38" s="38">
        <v>0.26</v>
      </c>
      <c r="K38" s="22"/>
      <c r="L38" s="22"/>
      <c r="M38" s="22"/>
      <c r="N38" s="22"/>
      <c r="O38" s="22"/>
      <c r="P38" s="22"/>
    </row>
    <row r="39" spans="1:16" ht="39" customHeight="1">
      <c r="A39" s="22"/>
      <c r="B39" s="35"/>
      <c r="C39" s="1143" t="s">
        <v>535</v>
      </c>
      <c r="D39" s="1144"/>
      <c r="E39" s="1145"/>
      <c r="F39" s="36" t="s">
        <v>536</v>
      </c>
      <c r="G39" s="37">
        <v>0</v>
      </c>
      <c r="H39" s="37">
        <v>0</v>
      </c>
      <c r="I39" s="37">
        <v>0.21</v>
      </c>
      <c r="J39" s="38">
        <v>0.23</v>
      </c>
      <c r="K39" s="22"/>
      <c r="L39" s="22"/>
      <c r="M39" s="22"/>
      <c r="N39" s="22"/>
      <c r="O39" s="22"/>
      <c r="P39" s="22"/>
    </row>
    <row r="40" spans="1:16" ht="39" customHeight="1">
      <c r="A40" s="22"/>
      <c r="B40" s="35"/>
      <c r="C40" s="1143" t="s">
        <v>537</v>
      </c>
      <c r="D40" s="1144"/>
      <c r="E40" s="1145"/>
      <c r="F40" s="36" t="s">
        <v>538</v>
      </c>
      <c r="G40" s="37" t="s">
        <v>539</v>
      </c>
      <c r="H40" s="37" t="s">
        <v>540</v>
      </c>
      <c r="I40" s="37" t="s">
        <v>541</v>
      </c>
      <c r="J40" s="38">
        <v>0.2</v>
      </c>
      <c r="K40" s="22"/>
      <c r="L40" s="22"/>
      <c r="M40" s="22"/>
      <c r="N40" s="22"/>
      <c r="O40" s="22"/>
      <c r="P40" s="22"/>
    </row>
    <row r="41" spans="1:16" ht="39" customHeight="1">
      <c r="A41" s="22"/>
      <c r="B41" s="35"/>
      <c r="C41" s="1143" t="s">
        <v>542</v>
      </c>
      <c r="D41" s="1144"/>
      <c r="E41" s="1145"/>
      <c r="F41" s="36">
        <v>7.0000000000000007E-2</v>
      </c>
      <c r="G41" s="37">
        <v>0.11</v>
      </c>
      <c r="H41" s="37">
        <v>0.1</v>
      </c>
      <c r="I41" s="37">
        <v>7.0000000000000007E-2</v>
      </c>
      <c r="J41" s="38">
        <v>0.08</v>
      </c>
      <c r="K41" s="22"/>
      <c r="L41" s="22"/>
      <c r="M41" s="22"/>
      <c r="N41" s="22"/>
      <c r="O41" s="22"/>
      <c r="P41" s="22"/>
    </row>
    <row r="42" spans="1:16" ht="39" customHeight="1">
      <c r="A42" s="22"/>
      <c r="B42" s="39"/>
      <c r="C42" s="1143" t="s">
        <v>543</v>
      </c>
      <c r="D42" s="1144"/>
      <c r="E42" s="1145"/>
      <c r="F42" s="36" t="s">
        <v>544</v>
      </c>
      <c r="G42" s="37" t="s">
        <v>479</v>
      </c>
      <c r="H42" s="37" t="s">
        <v>479</v>
      </c>
      <c r="I42" s="37" t="s">
        <v>479</v>
      </c>
      <c r="J42" s="38" t="s">
        <v>479</v>
      </c>
      <c r="K42" s="22"/>
      <c r="L42" s="22"/>
      <c r="M42" s="22"/>
      <c r="N42" s="22"/>
      <c r="O42" s="22"/>
      <c r="P42" s="22"/>
    </row>
    <row r="43" spans="1:16" ht="39" customHeight="1" thickBot="1">
      <c r="A43" s="22"/>
      <c r="B43" s="40"/>
      <c r="C43" s="1146" t="s">
        <v>545</v>
      </c>
      <c r="D43" s="1147"/>
      <c r="E43" s="1148"/>
      <c r="F43" s="41">
        <v>0.06</v>
      </c>
      <c r="G43" s="42">
        <v>0.11</v>
      </c>
      <c r="H43" s="42">
        <v>0.09</v>
      </c>
      <c r="I43" s="42">
        <v>0.12</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1760</v>
      </c>
      <c r="L45" s="60">
        <v>1670</v>
      </c>
      <c r="M45" s="60">
        <v>1577</v>
      </c>
      <c r="N45" s="60">
        <v>1488</v>
      </c>
      <c r="O45" s="61">
        <v>1402</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61</v>
      </c>
      <c r="L48" s="64">
        <v>69</v>
      </c>
      <c r="M48" s="64">
        <v>75</v>
      </c>
      <c r="N48" s="64">
        <v>62</v>
      </c>
      <c r="O48" s="65">
        <v>53</v>
      </c>
      <c r="P48" s="48"/>
      <c r="Q48" s="48"/>
      <c r="R48" s="48"/>
      <c r="S48" s="48"/>
      <c r="T48" s="48"/>
      <c r="U48" s="48"/>
    </row>
    <row r="49" spans="1:21" ht="30.75" customHeight="1">
      <c r="A49" s="48"/>
      <c r="B49" s="1161"/>
      <c r="C49" s="1162"/>
      <c r="D49" s="62"/>
      <c r="E49" s="1153" t="s">
        <v>16</v>
      </c>
      <c r="F49" s="1153"/>
      <c r="G49" s="1153"/>
      <c r="H49" s="1153"/>
      <c r="I49" s="1153"/>
      <c r="J49" s="1154"/>
      <c r="K49" s="63">
        <v>9</v>
      </c>
      <c r="L49" s="64">
        <v>7</v>
      </c>
      <c r="M49" s="64">
        <v>7</v>
      </c>
      <c r="N49" s="64">
        <v>7</v>
      </c>
      <c r="O49" s="65">
        <v>8</v>
      </c>
      <c r="P49" s="48"/>
      <c r="Q49" s="48"/>
      <c r="R49" s="48"/>
      <c r="S49" s="48"/>
      <c r="T49" s="48"/>
      <c r="U49" s="48"/>
    </row>
    <row r="50" spans="1:21" ht="30.75" customHeight="1">
      <c r="A50" s="48"/>
      <c r="B50" s="1161"/>
      <c r="C50" s="1162"/>
      <c r="D50" s="62"/>
      <c r="E50" s="1153" t="s">
        <v>17</v>
      </c>
      <c r="F50" s="1153"/>
      <c r="G50" s="1153"/>
      <c r="H50" s="1153"/>
      <c r="I50" s="1153"/>
      <c r="J50" s="1154"/>
      <c r="K50" s="63">
        <v>5</v>
      </c>
      <c r="L50" s="64">
        <v>5</v>
      </c>
      <c r="M50" s="64">
        <v>5</v>
      </c>
      <c r="N50" s="64">
        <v>5</v>
      </c>
      <c r="O50" s="65">
        <v>5</v>
      </c>
      <c r="P50" s="48"/>
      <c r="Q50" s="48"/>
      <c r="R50" s="48"/>
      <c r="S50" s="48"/>
      <c r="T50" s="48"/>
      <c r="U50" s="48"/>
    </row>
    <row r="51" spans="1:21" ht="30.75" customHeight="1">
      <c r="A51" s="48"/>
      <c r="B51" s="1163"/>
      <c r="C51" s="1164"/>
      <c r="D51" s="66"/>
      <c r="E51" s="1153" t="s">
        <v>18</v>
      </c>
      <c r="F51" s="1153"/>
      <c r="G51" s="1153"/>
      <c r="H51" s="1153"/>
      <c r="I51" s="1153"/>
      <c r="J51" s="1154"/>
      <c r="K51" s="63">
        <v>4</v>
      </c>
      <c r="L51" s="64">
        <v>1</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1172</v>
      </c>
      <c r="L52" s="64">
        <v>1146</v>
      </c>
      <c r="M52" s="64">
        <v>1079</v>
      </c>
      <c r="N52" s="64">
        <v>1080</v>
      </c>
      <c r="O52" s="65">
        <v>1027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667</v>
      </c>
      <c r="L53" s="69">
        <v>606</v>
      </c>
      <c r="M53" s="69">
        <v>586</v>
      </c>
      <c r="N53" s="69">
        <v>483</v>
      </c>
      <c r="O53" s="70">
        <v>442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11873</v>
      </c>
      <c r="J41" s="83">
        <v>11407</v>
      </c>
      <c r="K41" s="83">
        <v>11044</v>
      </c>
      <c r="L41" s="83">
        <v>11164</v>
      </c>
      <c r="M41" s="84">
        <v>11326</v>
      </c>
    </row>
    <row r="42" spans="2:13" ht="27.75" customHeight="1">
      <c r="B42" s="1169"/>
      <c r="C42" s="1170"/>
      <c r="D42" s="85"/>
      <c r="E42" s="1175" t="s">
        <v>26</v>
      </c>
      <c r="F42" s="1175"/>
      <c r="G42" s="1175"/>
      <c r="H42" s="1176"/>
      <c r="I42" s="86">
        <v>65</v>
      </c>
      <c r="J42" s="87">
        <v>60</v>
      </c>
      <c r="K42" s="87">
        <v>55</v>
      </c>
      <c r="L42" s="87">
        <v>50</v>
      </c>
      <c r="M42" s="88">
        <v>45</v>
      </c>
    </row>
    <row r="43" spans="2:13" ht="27.75" customHeight="1">
      <c r="B43" s="1169"/>
      <c r="C43" s="1170"/>
      <c r="D43" s="85"/>
      <c r="E43" s="1175" t="s">
        <v>27</v>
      </c>
      <c r="F43" s="1175"/>
      <c r="G43" s="1175"/>
      <c r="H43" s="1176"/>
      <c r="I43" s="86">
        <v>774</v>
      </c>
      <c r="J43" s="87">
        <v>812</v>
      </c>
      <c r="K43" s="87">
        <v>912</v>
      </c>
      <c r="L43" s="87">
        <v>901</v>
      </c>
      <c r="M43" s="88">
        <v>893</v>
      </c>
    </row>
    <row r="44" spans="2:13" ht="27.75" customHeight="1">
      <c r="B44" s="1169"/>
      <c r="C44" s="1170"/>
      <c r="D44" s="85"/>
      <c r="E44" s="1175" t="s">
        <v>28</v>
      </c>
      <c r="F44" s="1175"/>
      <c r="G44" s="1175"/>
      <c r="H44" s="1176"/>
      <c r="I44" s="86">
        <v>36</v>
      </c>
      <c r="J44" s="87">
        <v>32</v>
      </c>
      <c r="K44" s="87">
        <v>27</v>
      </c>
      <c r="L44" s="87">
        <v>20</v>
      </c>
      <c r="M44" s="88">
        <v>10</v>
      </c>
    </row>
    <row r="45" spans="2:13" ht="27.75" customHeight="1">
      <c r="B45" s="1169"/>
      <c r="C45" s="1170"/>
      <c r="D45" s="85"/>
      <c r="E45" s="1175" t="s">
        <v>29</v>
      </c>
      <c r="F45" s="1175"/>
      <c r="G45" s="1175"/>
      <c r="H45" s="1176"/>
      <c r="I45" s="86">
        <v>1696</v>
      </c>
      <c r="J45" s="87">
        <v>1828</v>
      </c>
      <c r="K45" s="87">
        <v>1817</v>
      </c>
      <c r="L45" s="87">
        <v>1776</v>
      </c>
      <c r="M45" s="88">
        <v>1619</v>
      </c>
    </row>
    <row r="46" spans="2:13" ht="27.75" customHeight="1">
      <c r="B46" s="1169"/>
      <c r="C46" s="1170"/>
      <c r="D46" s="85"/>
      <c r="E46" s="1175" t="s">
        <v>30</v>
      </c>
      <c r="F46" s="1175"/>
      <c r="G46" s="1175"/>
      <c r="H46" s="1176"/>
      <c r="I46" s="86">
        <v>133</v>
      </c>
      <c r="J46" s="87">
        <v>161</v>
      </c>
      <c r="K46" s="87">
        <v>173</v>
      </c>
      <c r="L46" s="87">
        <v>163</v>
      </c>
      <c r="M46" s="88">
        <v>195</v>
      </c>
    </row>
    <row r="47" spans="2:13" ht="27.75" customHeight="1">
      <c r="B47" s="1169"/>
      <c r="C47" s="1170"/>
      <c r="D47" s="85"/>
      <c r="E47" s="1175" t="s">
        <v>31</v>
      </c>
      <c r="F47" s="1175"/>
      <c r="G47" s="1175"/>
      <c r="H47" s="1176"/>
      <c r="I47" s="86">
        <v>380</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v>0</v>
      </c>
      <c r="M48" s="88" t="s">
        <v>479</v>
      </c>
    </row>
    <row r="49" spans="2:13" ht="27.75" customHeight="1">
      <c r="B49" s="1177" t="s">
        <v>33</v>
      </c>
      <c r="C49" s="1178"/>
      <c r="D49" s="89"/>
      <c r="E49" s="1175" t="s">
        <v>34</v>
      </c>
      <c r="F49" s="1175"/>
      <c r="G49" s="1175"/>
      <c r="H49" s="1176"/>
      <c r="I49" s="86">
        <v>584</v>
      </c>
      <c r="J49" s="87">
        <v>605</v>
      </c>
      <c r="K49" s="87">
        <v>647</v>
      </c>
      <c r="L49" s="87">
        <v>729</v>
      </c>
      <c r="M49" s="88">
        <v>1146</v>
      </c>
    </row>
    <row r="50" spans="2:13" ht="27.75" customHeight="1">
      <c r="B50" s="1169"/>
      <c r="C50" s="1170"/>
      <c r="D50" s="85"/>
      <c r="E50" s="1175" t="s">
        <v>35</v>
      </c>
      <c r="F50" s="1175"/>
      <c r="G50" s="1175"/>
      <c r="H50" s="1176"/>
      <c r="I50" s="86">
        <v>472</v>
      </c>
      <c r="J50" s="87">
        <v>466</v>
      </c>
      <c r="K50" s="87">
        <v>479</v>
      </c>
      <c r="L50" s="87">
        <v>502</v>
      </c>
      <c r="M50" s="88">
        <v>526</v>
      </c>
    </row>
    <row r="51" spans="2:13" ht="27.75" customHeight="1">
      <c r="B51" s="1171"/>
      <c r="C51" s="1172"/>
      <c r="D51" s="85"/>
      <c r="E51" s="1175" t="s">
        <v>36</v>
      </c>
      <c r="F51" s="1175"/>
      <c r="G51" s="1175"/>
      <c r="H51" s="1176"/>
      <c r="I51" s="86">
        <v>8404</v>
      </c>
      <c r="J51" s="87">
        <v>8209</v>
      </c>
      <c r="K51" s="87">
        <v>8085</v>
      </c>
      <c r="L51" s="87">
        <v>8122</v>
      </c>
      <c r="M51" s="88">
        <v>8358</v>
      </c>
    </row>
    <row r="52" spans="2:13" ht="27.75" customHeight="1" thickBot="1">
      <c r="B52" s="1179" t="s">
        <v>37</v>
      </c>
      <c r="C52" s="1180"/>
      <c r="D52" s="90"/>
      <c r="E52" s="1181" t="s">
        <v>38</v>
      </c>
      <c r="F52" s="1181"/>
      <c r="G52" s="1181"/>
      <c r="H52" s="1182"/>
      <c r="I52" s="91">
        <v>5496</v>
      </c>
      <c r="J52" s="92">
        <v>5022</v>
      </c>
      <c r="K52" s="92">
        <v>4819</v>
      </c>
      <c r="L52" s="92">
        <v>4721</v>
      </c>
      <c r="M52" s="93">
        <v>4057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158945</v>
      </c>
      <c r="E3" s="116"/>
      <c r="F3" s="117">
        <v>70254</v>
      </c>
      <c r="G3" s="118"/>
      <c r="H3" s="119"/>
    </row>
    <row r="4" spans="1:8">
      <c r="A4" s="120"/>
      <c r="B4" s="121"/>
      <c r="C4" s="122"/>
      <c r="D4" s="123">
        <v>100850</v>
      </c>
      <c r="E4" s="124"/>
      <c r="F4" s="125">
        <v>41764</v>
      </c>
      <c r="G4" s="126"/>
      <c r="H4" s="127"/>
    </row>
    <row r="5" spans="1:8">
      <c r="A5" s="108" t="s">
        <v>513</v>
      </c>
      <c r="B5" s="113"/>
      <c r="C5" s="114"/>
      <c r="D5" s="115">
        <v>151288</v>
      </c>
      <c r="E5" s="116"/>
      <c r="F5" s="117">
        <v>89245</v>
      </c>
      <c r="G5" s="118"/>
      <c r="H5" s="119"/>
    </row>
    <row r="6" spans="1:8">
      <c r="A6" s="120"/>
      <c r="B6" s="121"/>
      <c r="C6" s="122"/>
      <c r="D6" s="123">
        <v>100761</v>
      </c>
      <c r="E6" s="124"/>
      <c r="F6" s="125">
        <v>42966</v>
      </c>
      <c r="G6" s="126"/>
      <c r="H6" s="127"/>
    </row>
    <row r="7" spans="1:8">
      <c r="A7" s="108" t="s">
        <v>514</v>
      </c>
      <c r="B7" s="113"/>
      <c r="C7" s="114"/>
      <c r="D7" s="115">
        <v>146801</v>
      </c>
      <c r="E7" s="116"/>
      <c r="F7" s="117">
        <v>92021</v>
      </c>
      <c r="G7" s="118"/>
      <c r="H7" s="119"/>
    </row>
    <row r="8" spans="1:8">
      <c r="A8" s="120"/>
      <c r="B8" s="121"/>
      <c r="C8" s="122"/>
      <c r="D8" s="123">
        <v>100802</v>
      </c>
      <c r="E8" s="124"/>
      <c r="F8" s="125">
        <v>52579</v>
      </c>
      <c r="G8" s="126"/>
      <c r="H8" s="127"/>
    </row>
    <row r="9" spans="1:8">
      <c r="A9" s="108" t="s">
        <v>515</v>
      </c>
      <c r="B9" s="113"/>
      <c r="C9" s="114"/>
      <c r="D9" s="115">
        <v>133852</v>
      </c>
      <c r="E9" s="116"/>
      <c r="F9" s="117">
        <v>94828</v>
      </c>
      <c r="G9" s="118"/>
      <c r="H9" s="119"/>
    </row>
    <row r="10" spans="1:8">
      <c r="A10" s="120"/>
      <c r="B10" s="121"/>
      <c r="C10" s="122"/>
      <c r="D10" s="123">
        <v>87491</v>
      </c>
      <c r="E10" s="124"/>
      <c r="F10" s="125">
        <v>55133</v>
      </c>
      <c r="G10" s="126"/>
      <c r="H10" s="127"/>
    </row>
    <row r="11" spans="1:8">
      <c r="A11" s="108" t="s">
        <v>516</v>
      </c>
      <c r="B11" s="113"/>
      <c r="C11" s="114"/>
      <c r="D11" s="115">
        <v>178314</v>
      </c>
      <c r="E11" s="116"/>
      <c r="F11" s="117">
        <v>119674</v>
      </c>
      <c r="G11" s="118"/>
      <c r="H11" s="119"/>
    </row>
    <row r="12" spans="1:8">
      <c r="A12" s="120"/>
      <c r="B12" s="121"/>
      <c r="C12" s="128"/>
      <c r="D12" s="123">
        <v>87127</v>
      </c>
      <c r="E12" s="124"/>
      <c r="F12" s="125">
        <v>57803</v>
      </c>
      <c r="G12" s="126"/>
      <c r="H12" s="127"/>
    </row>
    <row r="13" spans="1:8">
      <c r="A13" s="108"/>
      <c r="B13" s="113"/>
      <c r="C13" s="129"/>
      <c r="D13" s="130">
        <v>153840</v>
      </c>
      <c r="E13" s="131"/>
      <c r="F13" s="132">
        <v>93204</v>
      </c>
      <c r="G13" s="133"/>
      <c r="H13" s="119"/>
    </row>
    <row r="14" spans="1:8">
      <c r="A14" s="120"/>
      <c r="B14" s="121"/>
      <c r="C14" s="122"/>
      <c r="D14" s="123">
        <v>95406</v>
      </c>
      <c r="E14" s="124"/>
      <c r="F14" s="125">
        <v>50049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5.4</v>
      </c>
      <c r="C19" s="134">
        <f>ROUND(VALUE(SUBSTITUTE(実質収支比率等に係る経年分析!G$48,"▲","-")),2)</f>
        <v>8.18</v>
      </c>
      <c r="D19" s="134">
        <f>ROUND(VALUE(SUBSTITUTE(実質収支比率等に係る経年分析!H$48,"▲","-")),2)</f>
        <v>9.74</v>
      </c>
      <c r="E19" s="134">
        <f>ROUND(VALUE(SUBSTITUTE(実質収支比率等に係る経年分析!I$48,"▲","-")),2)</f>
        <v>7.39</v>
      </c>
      <c r="F19" s="134">
        <f>ROUND(VALUE(SUBSTITUTE(実質収支比率等に係る経年分析!J$48,"▲","-")),2)</f>
        <v>12.83</v>
      </c>
    </row>
    <row r="20" spans="1:11">
      <c r="A20" s="134" t="s">
        <v>43</v>
      </c>
      <c r="B20" s="134">
        <f>ROUND(VALUE(SUBSTITUTE(実質収支比率等に係る経年分析!F$47,"▲","-")),2)</f>
        <v>5.42</v>
      </c>
      <c r="C20" s="134">
        <f>ROUND(VALUE(SUBSTITUTE(実質収支比率等に係る経年分析!G$47,"▲","-")),2)</f>
        <v>5.62</v>
      </c>
      <c r="D20" s="134">
        <f>ROUND(VALUE(SUBSTITUTE(実質収支比率等に係る経年分析!H$47,"▲","-")),2)</f>
        <v>6.81</v>
      </c>
      <c r="E20" s="134">
        <f>ROUND(VALUE(SUBSTITUTE(実質収支比率等に係る経年分析!I$47,"▲","-")),2)</f>
        <v>8.5299999999999994</v>
      </c>
      <c r="F20" s="134">
        <f>ROUND(VALUE(SUBSTITUTE(実質収支比率等に係る経年分析!J$47,"▲","-")),2)</f>
        <v>13.75</v>
      </c>
    </row>
    <row r="21" spans="1:11">
      <c r="A21" s="134" t="s">
        <v>44</v>
      </c>
      <c r="B21" s="134">
        <f>IF(ISNUMBER(VALUE(SUBSTITUTE(実質収支比率等に係る経年分析!F$49,"▲","-"))),ROUND(VALUE(SUBSTITUTE(実質収支比率等に係る経年分析!F$49,"▲","-")),2),NA())</f>
        <v>8.19</v>
      </c>
      <c r="C21" s="134">
        <f>IF(ISNUMBER(VALUE(SUBSTITUTE(実質収支比率等に係る経年分析!G$49,"▲","-"))),ROUND(VALUE(SUBSTITUTE(実質収支比率等に係る経年分析!G$49,"▲","-")),2),NA())</f>
        <v>3.23</v>
      </c>
      <c r="D21" s="134">
        <f>IF(ISNUMBER(VALUE(SUBSTITUTE(実質収支比率等に係る経年分析!H$49,"▲","-"))),ROUND(VALUE(SUBSTITUTE(実質収支比率等に係る経年分析!H$49,"▲","-")),2),NA())</f>
        <v>2.46</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10.37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0.06</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瀬戸内町国民健康保険（直営診療勘定）特別会計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瀬戸内町国民健康保険（事業勘定）特別会計</v>
      </c>
      <c r="B30" s="135">
        <f>IF(ROUND(VALUE(SUBSTITUTE(連結実質赤字比率に係る赤字・黒字の構成分析!F$40,"▲", "-")), 2) &lt; 0, ABS(ROUND(VALUE(SUBSTITUTE(連結実質赤字比率に係る赤字・黒字の構成分析!F$40,"▲", "-")), 2)), NA())</f>
        <v>13.69</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8.3800000000000008</v>
      </c>
      <c r="E30" s="135" t="e">
        <f>IF(ROUND(VALUE(SUBSTITUTE(連結実質赤字比率に係る赤字・黒字の構成分析!G$40,"▲", "-")), 2) &gt;= 0, ABS(ROUND(VALUE(SUBSTITUTE(連結実質赤字比率に係る赤字・黒字の構成分析!G$40,"▲", "-")), 2)), NA())</f>
        <v>#N/A</v>
      </c>
      <c r="F30" s="135">
        <f>IF(ROUND(VALUE(SUBSTITUTE(連結実質赤字比率に係る赤字・黒字の構成分析!H$40,"▲", "-")), 2) &lt; 0, ABS(ROUND(VALUE(SUBSTITUTE(連結実質赤字比率に係る赤字・黒字の構成分析!H$40,"▲", "-")), 2)), NA())</f>
        <v>5.17</v>
      </c>
      <c r="G30" s="135" t="e">
        <f>IF(ROUND(VALUE(SUBSTITUTE(連結実質赤字比率に係る赤字・黒字の構成分析!H$40,"▲", "-")), 2) &gt;= 0, ABS(ROUND(VALUE(SUBSTITUTE(連結実質赤字比率に係る赤字・黒字の構成分析!H$40,"▲", "-")), 2)), NA())</f>
        <v>#N/A</v>
      </c>
      <c r="H30" s="135">
        <f>IF(ROUND(VALUE(SUBSTITUTE(連結実質赤字比率に係る赤字・黒字の構成分析!I$40,"▲", "-")), 2) &lt; 0, ABS(ROUND(VALUE(SUBSTITUTE(連結実質赤字比率に係る赤字・黒字の構成分析!I$40,"▲", "-")), 2)), NA())</f>
        <v>2.02</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瀬戸内町船舶交通事業特別会計</v>
      </c>
      <c r="B31" s="135">
        <f>IF(ROUND(VALUE(SUBSTITUTE(連結実質赤字比率に係る赤字・黒字の構成分析!F$39,"▲", "-")), 2) &lt; 0, ABS(ROUND(VALUE(SUBSTITUTE(連結実質赤字比率に係る赤字・黒字の構成分析!F$39,"▲", "-")), 2)), NA())</f>
        <v>0.54</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瀬戸内町簡易水道事業特別会計</v>
      </c>
      <c r="B32" s="135">
        <f>IF(ROUND(VALUE(SUBSTITUTE(連結実質赤字比率に係る赤字・黒字の構成分析!F$38,"▲", "-")), 2) &lt; 0, ABS(ROUND(VALUE(SUBSTITUTE(連結実質赤字比率に係る赤字・黒字の構成分析!F$38,"▲", "-")), 2)), NA())</f>
        <v>1.05</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0.14000000000000001</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瀬戸内町巡回診療施設特別会計</v>
      </c>
      <c r="B33" s="135">
        <f>IF(ROUND(VALUE(SUBSTITUTE(連結実質赤字比率に係る赤字・黒字の構成分析!F$37,"▲", "-")), 2) &lt; 0, ABS(ROUND(VALUE(SUBSTITUTE(連結実質赤字比率に係る赤字・黒字の構成分析!F$37,"▲", "-")), 2)), NA())</f>
        <v>1.89</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1.4</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0.46</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瀬戸内町介護保険特別会計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c r="A35" s="135" t="str">
        <f>IF(連結実質赤字比率に係る赤字・黒字の構成分析!C$35="",NA(),連結実質赤字比率に係る赤字・黒字の構成分析!C$35)</f>
        <v>瀬戸内町水道事業会計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2.2200000000000002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10.199999999999999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1172</v>
      </c>
      <c r="E42" s="136"/>
      <c r="F42" s="136"/>
      <c r="G42" s="136">
        <f>'実質公債費比率（分子）の構造'!L$52</f>
        <v>1146</v>
      </c>
      <c r="H42" s="136"/>
      <c r="I42" s="136"/>
      <c r="J42" s="136">
        <f>'実質公債費比率（分子）の構造'!M$52</f>
        <v>1079</v>
      </c>
      <c r="K42" s="136"/>
      <c r="L42" s="136"/>
      <c r="M42" s="136">
        <f>'実質公債費比率（分子）の構造'!N$52</f>
        <v>1080</v>
      </c>
      <c r="N42" s="136"/>
      <c r="O42" s="136"/>
      <c r="P42" s="136">
        <f>'実質公債費比率（分子）の構造'!O$52</f>
        <v>1027</v>
      </c>
    </row>
    <row r="43" spans="1:16">
      <c r="A43" s="136" t="s">
        <v>52</v>
      </c>
      <c r="B43" s="136">
        <f>'実質公債費比率（分子）の構造'!K$51</f>
        <v>4</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9</v>
      </c>
      <c r="C45" s="136"/>
      <c r="D45" s="136"/>
      <c r="E45" s="136">
        <f>'実質公債費比率（分子）の構造'!L$49</f>
        <v>7</v>
      </c>
      <c r="F45" s="136"/>
      <c r="G45" s="136"/>
      <c r="H45" s="136">
        <f>'実質公債費比率（分子）の構造'!M$49</f>
        <v>7</v>
      </c>
      <c r="I45" s="136"/>
      <c r="J45" s="136"/>
      <c r="K45" s="136">
        <f>'実質公債費比率（分子）の構造'!N$49</f>
        <v>7</v>
      </c>
      <c r="L45" s="136"/>
      <c r="M45" s="136"/>
      <c r="N45" s="136">
        <f>'実質公債費比率（分子）の構造'!O$49</f>
        <v>8</v>
      </c>
      <c r="O45" s="136"/>
      <c r="P45" s="136"/>
    </row>
    <row r="46" spans="1:16">
      <c r="A46" s="136" t="s">
        <v>55</v>
      </c>
      <c r="B46" s="136">
        <f>'実質公債費比率（分子）の構造'!K$48</f>
        <v>61</v>
      </c>
      <c r="C46" s="136"/>
      <c r="D46" s="136"/>
      <c r="E46" s="136">
        <f>'実質公債費比率（分子）の構造'!L$48</f>
        <v>69</v>
      </c>
      <c r="F46" s="136"/>
      <c r="G46" s="136"/>
      <c r="H46" s="136">
        <f>'実質公債費比率（分子）の構造'!M$48</f>
        <v>75</v>
      </c>
      <c r="I46" s="136"/>
      <c r="J46" s="136"/>
      <c r="K46" s="136">
        <f>'実質公債費比率（分子）の構造'!N$48</f>
        <v>62</v>
      </c>
      <c r="L46" s="136"/>
      <c r="M46" s="136"/>
      <c r="N46" s="136">
        <f>'実質公債費比率（分子）の構造'!O$48</f>
        <v>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1760</v>
      </c>
      <c r="C49" s="136"/>
      <c r="D49" s="136"/>
      <c r="E49" s="136">
        <f>'実質公債費比率（分子）の構造'!L$45</f>
        <v>1670</v>
      </c>
      <c r="F49" s="136"/>
      <c r="G49" s="136"/>
      <c r="H49" s="136">
        <f>'実質公債費比率（分子）の構造'!M$45</f>
        <v>1577</v>
      </c>
      <c r="I49" s="136"/>
      <c r="J49" s="136"/>
      <c r="K49" s="136">
        <f>'実質公債費比率（分子）の構造'!N$45</f>
        <v>1488</v>
      </c>
      <c r="L49" s="136"/>
      <c r="M49" s="136"/>
      <c r="N49" s="136">
        <f>'実質公債費比率（分子）の構造'!O$45</f>
        <v>1402</v>
      </c>
      <c r="O49" s="136"/>
      <c r="P49" s="136"/>
    </row>
    <row r="50" spans="1:16">
      <c r="A50" s="136" t="s">
        <v>59</v>
      </c>
      <c r="B50" s="136" t="e">
        <f>NA()</f>
        <v>#N/A</v>
      </c>
      <c r="C50" s="136">
        <f>IF(ISNUMBER('実質公債費比率（分子）の構造'!K$53),'実質公債費比率（分子）の構造'!K$53,NA())</f>
        <v>667</v>
      </c>
      <c r="D50" s="136" t="e">
        <f>NA()</f>
        <v>#N/A</v>
      </c>
      <c r="E50" s="136" t="e">
        <f>NA()</f>
        <v>#N/A</v>
      </c>
      <c r="F50" s="136">
        <f>IF(ISNUMBER('実質公債費比率（分子）の構造'!L$53),'実質公債費比率（分子）の構造'!L$53,NA())</f>
        <v>606</v>
      </c>
      <c r="G50" s="136" t="e">
        <f>NA()</f>
        <v>#N/A</v>
      </c>
      <c r="H50" s="136" t="e">
        <f>NA()</f>
        <v>#N/A</v>
      </c>
      <c r="I50" s="136">
        <f>IF(ISNUMBER('実質公債費比率（分子）の構造'!M$53),'実質公債費比率（分子）の構造'!M$53,NA())</f>
        <v>586</v>
      </c>
      <c r="J50" s="136" t="e">
        <f>NA()</f>
        <v>#N/A</v>
      </c>
      <c r="K50" s="136" t="e">
        <f>NA()</f>
        <v>#N/A</v>
      </c>
      <c r="L50" s="136">
        <f>IF(ISNUMBER('実質公債費比率（分子）の構造'!N$53),'実質公債費比率（分子）の構造'!N$53,NA())</f>
        <v>483</v>
      </c>
      <c r="M50" s="136" t="e">
        <f>NA()</f>
        <v>#N/A</v>
      </c>
      <c r="N50" s="136" t="e">
        <f>NA()</f>
        <v>#N/A</v>
      </c>
      <c r="O50" s="136">
        <f>IF(ISNUMBER('実質公債費比率（分子）の構造'!O$53),'実質公債費比率（分子）の構造'!O$53,NA())</f>
        <v>442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8404</v>
      </c>
      <c r="E56" s="135"/>
      <c r="F56" s="135"/>
      <c r="G56" s="135">
        <f>'将来負担比率（分子）の構造'!J$51</f>
        <v>8209</v>
      </c>
      <c r="H56" s="135"/>
      <c r="I56" s="135"/>
      <c r="J56" s="135">
        <f>'将来負担比率（分子）の構造'!K$51</f>
        <v>8085</v>
      </c>
      <c r="K56" s="135"/>
      <c r="L56" s="135"/>
      <c r="M56" s="135">
        <f>'将来負担比率（分子）の構造'!L$51</f>
        <v>8122</v>
      </c>
      <c r="N56" s="135"/>
      <c r="O56" s="135"/>
      <c r="P56" s="135">
        <f>'将来負担比率（分子）の構造'!M$51</f>
        <v>8358</v>
      </c>
    </row>
    <row r="57" spans="1:16">
      <c r="A57" s="135" t="s">
        <v>35</v>
      </c>
      <c r="B57" s="135"/>
      <c r="C57" s="135"/>
      <c r="D57" s="135">
        <f>'将来負担比率（分子）の構造'!I$50</f>
        <v>472</v>
      </c>
      <c r="E57" s="135"/>
      <c r="F57" s="135"/>
      <c r="G57" s="135">
        <f>'将来負担比率（分子）の構造'!J$50</f>
        <v>466</v>
      </c>
      <c r="H57" s="135"/>
      <c r="I57" s="135"/>
      <c r="J57" s="135">
        <f>'将来負担比率（分子）の構造'!K$50</f>
        <v>479</v>
      </c>
      <c r="K57" s="135"/>
      <c r="L57" s="135"/>
      <c r="M57" s="135">
        <f>'将来負担比率（分子）の構造'!L$50</f>
        <v>502</v>
      </c>
      <c r="N57" s="135"/>
      <c r="O57" s="135"/>
      <c r="P57" s="135">
        <f>'将来負担比率（分子）の構造'!M$50</f>
        <v>526</v>
      </c>
    </row>
    <row r="58" spans="1:16">
      <c r="A58" s="135" t="s">
        <v>34</v>
      </c>
      <c r="B58" s="135"/>
      <c r="C58" s="135"/>
      <c r="D58" s="135">
        <f>'将来負担比率（分子）の構造'!I$49</f>
        <v>584</v>
      </c>
      <c r="E58" s="135"/>
      <c r="F58" s="135"/>
      <c r="G58" s="135">
        <f>'将来負担比率（分子）の構造'!J$49</f>
        <v>605</v>
      </c>
      <c r="H58" s="135"/>
      <c r="I58" s="135"/>
      <c r="J58" s="135">
        <f>'将来負担比率（分子）の構造'!K$49</f>
        <v>647</v>
      </c>
      <c r="K58" s="135"/>
      <c r="L58" s="135"/>
      <c r="M58" s="135">
        <f>'将来負担比率（分子）の構造'!L$49</f>
        <v>729</v>
      </c>
      <c r="N58" s="135"/>
      <c r="O58" s="135"/>
      <c r="P58" s="135">
        <f>'将来負担比率（分子）の構造'!M$49</f>
        <v>1146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0</v>
      </c>
      <c r="L59" s="135"/>
      <c r="M59" s="135"/>
      <c r="N59" s="135" t="str">
        <f>'将来負担比率（分子）の構造'!M$48</f>
        <v>-</v>
      </c>
      <c r="O59" s="135"/>
      <c r="P59" s="135"/>
    </row>
    <row r="60" spans="1:16">
      <c r="A60" s="135" t="s">
        <v>31</v>
      </c>
      <c r="B60" s="135">
        <f>'将来負担比率（分子）の構造'!I$47</f>
        <v>380</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133</v>
      </c>
      <c r="C61" s="135"/>
      <c r="D61" s="135"/>
      <c r="E61" s="135">
        <f>'将来負担比率（分子）の構造'!J$46</f>
        <v>161</v>
      </c>
      <c r="F61" s="135"/>
      <c r="G61" s="135"/>
      <c r="H61" s="135">
        <f>'将来負担比率（分子）の構造'!K$46</f>
        <v>173</v>
      </c>
      <c r="I61" s="135"/>
      <c r="J61" s="135"/>
      <c r="K61" s="135">
        <f>'将来負担比率（分子）の構造'!L$46</f>
        <v>163</v>
      </c>
      <c r="L61" s="135"/>
      <c r="M61" s="135"/>
      <c r="N61" s="135">
        <f>'将来負担比率（分子）の構造'!M$46</f>
        <v>195</v>
      </c>
      <c r="O61" s="135"/>
      <c r="P61" s="135"/>
    </row>
    <row r="62" spans="1:16">
      <c r="A62" s="135" t="s">
        <v>29</v>
      </c>
      <c r="B62" s="135">
        <f>'将来負担比率（分子）の構造'!I$45</f>
        <v>1696</v>
      </c>
      <c r="C62" s="135"/>
      <c r="D62" s="135"/>
      <c r="E62" s="135">
        <f>'将来負担比率（分子）の構造'!J$45</f>
        <v>1828</v>
      </c>
      <c r="F62" s="135"/>
      <c r="G62" s="135"/>
      <c r="H62" s="135">
        <f>'将来負担比率（分子）の構造'!K$45</f>
        <v>1817</v>
      </c>
      <c r="I62" s="135"/>
      <c r="J62" s="135"/>
      <c r="K62" s="135">
        <f>'将来負担比率（分子）の構造'!L$45</f>
        <v>1776</v>
      </c>
      <c r="L62" s="135"/>
      <c r="M62" s="135"/>
      <c r="N62" s="135">
        <f>'将来負担比率（分子）の構造'!M$45</f>
        <v>1619</v>
      </c>
      <c r="O62" s="135"/>
      <c r="P62" s="135"/>
    </row>
    <row r="63" spans="1:16">
      <c r="A63" s="135" t="s">
        <v>28</v>
      </c>
      <c r="B63" s="135">
        <f>'将来負担比率（分子）の構造'!I$44</f>
        <v>36</v>
      </c>
      <c r="C63" s="135"/>
      <c r="D63" s="135"/>
      <c r="E63" s="135">
        <f>'将来負担比率（分子）の構造'!J$44</f>
        <v>32</v>
      </c>
      <c r="F63" s="135"/>
      <c r="G63" s="135"/>
      <c r="H63" s="135">
        <f>'将来負担比率（分子）の構造'!K$44</f>
        <v>27</v>
      </c>
      <c r="I63" s="135"/>
      <c r="J63" s="135"/>
      <c r="K63" s="135">
        <f>'将来負担比率（分子）の構造'!L$44</f>
        <v>20</v>
      </c>
      <c r="L63" s="135"/>
      <c r="M63" s="135"/>
      <c r="N63" s="135">
        <f>'将来負担比率（分子）の構造'!M$44</f>
        <v>10</v>
      </c>
      <c r="O63" s="135"/>
      <c r="P63" s="135"/>
    </row>
    <row r="64" spans="1:16">
      <c r="A64" s="135" t="s">
        <v>27</v>
      </c>
      <c r="B64" s="135">
        <f>'将来負担比率（分子）の構造'!I$43</f>
        <v>774</v>
      </c>
      <c r="C64" s="135"/>
      <c r="D64" s="135"/>
      <c r="E64" s="135">
        <f>'将来負担比率（分子）の構造'!J$43</f>
        <v>812</v>
      </c>
      <c r="F64" s="135"/>
      <c r="G64" s="135"/>
      <c r="H64" s="135">
        <f>'将来負担比率（分子）の構造'!K$43</f>
        <v>912</v>
      </c>
      <c r="I64" s="135"/>
      <c r="J64" s="135"/>
      <c r="K64" s="135">
        <f>'将来負担比率（分子）の構造'!L$43</f>
        <v>901</v>
      </c>
      <c r="L64" s="135"/>
      <c r="M64" s="135"/>
      <c r="N64" s="135">
        <f>'将来負担比率（分子）の構造'!M$43</f>
        <v>893</v>
      </c>
      <c r="O64" s="135"/>
      <c r="P64" s="135"/>
    </row>
    <row r="65" spans="1:16">
      <c r="A65" s="135" t="s">
        <v>26</v>
      </c>
      <c r="B65" s="135">
        <f>'将来負担比率（分子）の構造'!I$42</f>
        <v>65</v>
      </c>
      <c r="C65" s="135"/>
      <c r="D65" s="135"/>
      <c r="E65" s="135">
        <f>'将来負担比率（分子）の構造'!J$42</f>
        <v>60</v>
      </c>
      <c r="F65" s="135"/>
      <c r="G65" s="135"/>
      <c r="H65" s="135">
        <f>'将来負担比率（分子）の構造'!K$42</f>
        <v>55</v>
      </c>
      <c r="I65" s="135"/>
      <c r="J65" s="135"/>
      <c r="K65" s="135">
        <f>'将来負担比率（分子）の構造'!L$42</f>
        <v>50</v>
      </c>
      <c r="L65" s="135"/>
      <c r="M65" s="135"/>
      <c r="N65" s="135">
        <f>'将来負担比率（分子）の構造'!M$42</f>
        <v>45</v>
      </c>
      <c r="O65" s="135"/>
      <c r="P65" s="135"/>
    </row>
    <row r="66" spans="1:16">
      <c r="A66" s="135" t="s">
        <v>25</v>
      </c>
      <c r="B66" s="135">
        <f>'将来負担比率（分子）の構造'!I$41</f>
        <v>11873</v>
      </c>
      <c r="C66" s="135"/>
      <c r="D66" s="135"/>
      <c r="E66" s="135">
        <f>'将来負担比率（分子）の構造'!J$41</f>
        <v>11407</v>
      </c>
      <c r="F66" s="135"/>
      <c r="G66" s="135"/>
      <c r="H66" s="135">
        <f>'将来負担比率（分子）の構造'!K$41</f>
        <v>11044</v>
      </c>
      <c r="I66" s="135"/>
      <c r="J66" s="135"/>
      <c r="K66" s="135">
        <f>'将来負担比率（分子）の構造'!L$41</f>
        <v>11164</v>
      </c>
      <c r="L66" s="135"/>
      <c r="M66" s="135"/>
      <c r="N66" s="135">
        <f>'将来負担比率（分子）の構造'!M$41</f>
        <v>11326</v>
      </c>
      <c r="O66" s="135"/>
      <c r="P66" s="135"/>
    </row>
    <row r="67" spans="1:16">
      <c r="A67" s="135" t="s">
        <v>63</v>
      </c>
      <c r="B67" s="135" t="e">
        <f>NA()</f>
        <v>#N/A</v>
      </c>
      <c r="C67" s="135">
        <f>IF(ISNUMBER('将来負担比率（分子）の構造'!I$52), IF('将来負担比率（分子）の構造'!I$52 &lt; 0, 0, '将来負担比率（分子）の構造'!I$52), NA())</f>
        <v>5496</v>
      </c>
      <c r="D67" s="135" t="e">
        <f>NA()</f>
        <v>#N/A</v>
      </c>
      <c r="E67" s="135" t="e">
        <f>NA()</f>
        <v>#N/A</v>
      </c>
      <c r="F67" s="135">
        <f>IF(ISNUMBER('将来負担比率（分子）の構造'!J$52), IF('将来負担比率（分子）の構造'!J$52 &lt; 0, 0, '将来負担比率（分子）の構造'!J$52), NA())</f>
        <v>5022</v>
      </c>
      <c r="G67" s="135" t="e">
        <f>NA()</f>
        <v>#N/A</v>
      </c>
      <c r="H67" s="135" t="e">
        <f>NA()</f>
        <v>#N/A</v>
      </c>
      <c r="I67" s="135">
        <f>IF(ISNUMBER('将来負担比率（分子）の構造'!K$52), IF('将来負担比率（分子）の構造'!K$52 &lt; 0, 0, '将来負担比率（分子）の構造'!K$52), NA())</f>
        <v>4819</v>
      </c>
      <c r="J67" s="135" t="e">
        <f>NA()</f>
        <v>#N/A</v>
      </c>
      <c r="K67" s="135" t="e">
        <f>NA()</f>
        <v>#N/A</v>
      </c>
      <c r="L67" s="135">
        <f>IF(ISNUMBER('将来負担比率（分子）の構造'!L$52), IF('将来負担比率（分子）の構造'!L$52 &lt; 0, 0, '将来負担比率（分子）の構造'!L$52), NA())</f>
        <v>4721</v>
      </c>
      <c r="M67" s="135" t="e">
        <f>NA()</f>
        <v>#N/A</v>
      </c>
      <c r="N67" s="135" t="e">
        <f>NA()</f>
        <v>#N/A</v>
      </c>
      <c r="O67" s="135">
        <f>IF(ISNUMBER('将来負担比率（分子）の構造'!M$52), IF('将来負担比率（分子）の構造'!M$52 &lt; 0, 0, '将来負担比率（分子）の構造'!M$52), NA())</f>
        <v>4057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soumu012</cp:lastModifiedBy>
  <cp:lastPrinted>2015-04-30T05:04:55Z</cp:lastPrinted>
  <dcterms:created xsi:type="dcterms:W3CDTF">2015-02-17T07:57:15Z</dcterms:created>
  <dcterms:modified xsi:type="dcterms:W3CDTF">2015-04-30T05:05:03Z</dcterms:modified>
</cp:coreProperties>
</file>