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03 財政\000財政共有\013　財政状況資料集（2月と8月）+関連\01　財政状況資料集（H22年度決算～）\R5年度決算\20250304　依頼【３／１２(水)〆】令和５年度財政状況資料集の作成及び内容確認について\05　HP公開用\"/>
    </mc:Choice>
  </mc:AlternateContent>
  <bookViews>
    <workbookView xWindow="0" yWindow="0" windowWidth="28800" windowHeight="123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CO37" i="10"/>
  <c r="AM37" i="10"/>
  <c r="C37" i="10"/>
  <c r="CO36" i="10"/>
  <c r="AM36" i="10"/>
  <c r="C36" i="10"/>
  <c r="AM35" i="10"/>
  <c r="BW34" i="10"/>
  <c r="BW35" i="10" s="1"/>
  <c r="BW36" i="10" s="1"/>
  <c r="BW37" i="10" s="1"/>
  <c r="BW38" i="10" s="1"/>
  <c r="BW39" i="10" s="1"/>
  <c r="BW40"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E37" i="10" s="1"/>
  <c r="BE38" i="10" s="1"/>
  <c r="CO34" i="10" s="1"/>
  <c r="CO35" i="10" s="1"/>
</calcChain>
</file>

<file path=xl/sharedStrings.xml><?xml version="1.0" encoding="utf-8"?>
<sst xmlns="http://schemas.openxmlformats.org/spreadsheetml/2006/main" count="1095" uniqueCount="580">
  <si>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</si>
  <si>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</si>
  <si>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</si>
  <si>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</si>
  <si>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</si>
  <si>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</si>
  <si>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</si>
  <si>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</si>
  <si>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</si>
  <si>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</si>
  <si>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</si>
  <si>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</si>
  <si>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</si>
  <si>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</si>
  <si>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</si>
  <si>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</si>
  <si>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</si>
  <si>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</si>
  <si>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</si>
  <si>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</si>
  <si>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</si>
  <si>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</si>
  <si>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</si>
  <si>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</si>
  <si>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</si>
  <si>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</si>
  <si>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</si>
  <si>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</si>
  <si>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</si>
  <si>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</si>
  <si>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</si>
  <si>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</si>
  <si>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</si>
  <si>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</si>
  <si>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</si>
  <si>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</si>
  <si>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</si>
  <si>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</si>
  <si>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</si>
  <si>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</si>
  <si>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</si>
  <si>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</si>
  <si>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</si>
  <si>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</si>
  <si>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</si>
  <si>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</si>
  <si>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</si>
  <si>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</si>
  <si>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</si>
  <si>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</si>
  <si>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</si>
  <si>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</si>
  <si>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</si>
  <si>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</si>
  <si>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</si>
  <si>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</si>
  <si>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</si>
  <si>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</si>
  <si>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</si>
  <si>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</si>
  <si>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</si>
  <si>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</si>
  <si>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</si>
  <si>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</si>
  <si>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</si>
  <si>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</si>
  <si>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</si>
  <si>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</si>
  <si>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</si>
  <si>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</si>
  <si>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</si>
  <si>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</si>
  <si>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</si>
  <si>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</si>
  <si>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</si>
  <si>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</si>
  <si>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</si>
  <si>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</si>
  <si>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</si>
  <si>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</si>
  <si>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</si>
  <si>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</si>
  <si>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</si>
  <si>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</si>
  <si>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</si>
  <si>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</si>
  <si>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</si>
  <si>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</si>
  <si>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</si>
  <si>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</si>
  <si>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</si>
  <si>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</si>
  <si>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</si>
  <si>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</si>
  <si>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</si>
  <si>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</si>
  <si>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</si>
  <si>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</si>
  <si>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</si>
  <si>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</si>
  <si>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</si>
  <si>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</si>
  <si>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</si>
  <si>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</si>
  <si>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</si>
  <si>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</si>
  <si>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</si>
  <si>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</si>
  <si>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</si>
  <si>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</si>
  <si>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</si>
  <si>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</si>
  <si>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</si>
  <si>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</si>
  <si>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</si>
  <si>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</si>
  <si>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</si>
  <si>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</si>
  <si>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</si>
  <si>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</si>
  <si>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</si>
  <si>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</si>
  <si>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</si>
  <si>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</si>
  <si>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</si>
  <si>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</si>
  <si>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</si>
  <si>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</si>
  <si>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</si>
  <si>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</si>
  <si>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</si>
  <si>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</si>
  <si>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</si>
  <si>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</si>
  <si>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</si>
  <si>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</si>
  <si>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</si>
  <si>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</si>
  <si>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</si>
  <si>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</si>
  <si>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</si>
  <si>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</si>
  <si>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</si>
  <si>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</si>
  <si>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</si>
  <si>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</si>
  <si>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</si>
  <si>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</si>
  <si>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</si>
  <si>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</si>
  <si>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</si>
  <si>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</si>
  <si>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</si>
  <si>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</si>
  <si>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</si>
  <si>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</si>
  <si>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</si>
  <si>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</si>
  <si>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</si>
  <si>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</si>
  <si>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</si>
  <si>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</si>
  <si>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</si>
  <si>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</si>
  <si>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</si>
  <si>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</si>
  <si>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</si>
  <si>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</si>
  <si>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</si>
  <si>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</si>
  <si>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</si>
  <si>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</si>
  <si>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</si>
  <si>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</si>
  <si>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</si>
  <si>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</si>
  <si>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</si>
  <si>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</si>
  <si>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</si>
  <si>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</si>
  <si>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</si>
  <si>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</si>
  <si>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</si>
  <si>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</si>
  <si>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</si>
  <si>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</si>
  <si>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</si>
  <si>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</si>
  <si>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</si>
  <si>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</si>
  <si>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</si>
  <si>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</si>
  <si>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</si>
  <si>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</si>
  <si>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</si>
  <si>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</si>
  <si>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</si>
  <si>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</si>
  <si>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</si>
  <si>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</si>
  <si>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</si>
  <si>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</si>
  <si>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鹿児島県瀬戸内町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</si>
  <si>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</si>
  <si>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</si>
  <si>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</si>
  <si>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</si>
  <si>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</si>
  <si>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</si>
  <si>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</si>
  <si>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</si>
  <si>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</si>
  <si>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</si>
  <si>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</si>
  <si>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</si>
  <si>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</si>
  <si>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</si>
  <si>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</si>
  <si>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</si>
  <si>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</si>
  <si>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</si>
  <si>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</si>
  <si>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</si>
  <si>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</si>
  <si>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</si>
  <si>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</si>
  <si>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</si>
  <si>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</si>
  <si>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</si>
  <si>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</si>
  <si>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</si>
  <si>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</si>
  <si>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</si>
  <si>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</si>
  <si>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</si>
  <si>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</si>
  <si>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</si>
  <si>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</si>
  <si>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</si>
  <si>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</si>
  <si>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</si>
  <si>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</si>
  <si>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</si>
  <si>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</si>
  <si>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</si>
  <si>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</si>
  <si>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</si>
  <si>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</si>
  <si>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</si>
  <si>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</si>
  <si>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</si>
  <si>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</si>
  <si>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</si>
  <si>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</si>
  <si>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</si>
  <si>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</si>
  <si>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</si>
  <si>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</si>
  <si>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</si>
  <si>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</si>
  <si>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</si>
  <si>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</si>
  <si>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</si>
  <si>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</si>
  <si>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</si>
  <si>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</si>
  <si>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</si>
  <si>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</si>
  <si>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</si>
  <si>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</si>
  <si>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</si>
  <si>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</si>
  <si>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</si>
  <si>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</si>
  <si>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</si>
  <si>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</si>
  <si>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</si>
  <si>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</si>
  <si>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</si>
  <si>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</si>
  <si>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</si>
  <si>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</si>
  <si>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</si>
  <si>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</si>
  <si>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</si>
  <si>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</si>
  <si>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</si>
  <si>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</si>
  <si>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</si>
  <si>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</si>
  <si>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</si>
  <si>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</si>
  <si>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</si>
  <si>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</si>
  <si>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</si>
  <si>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</si>
  <si>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</si>
  <si>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</si>
  <si>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</si>
  <si>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</si>
  <si>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</si>
  <si>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</si>
  <si>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</si>
  <si>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</si>
  <si>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</si>
  <si>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</si>
  <si>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</si>
  <si>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</si>
  <si>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</si>
  <si>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</si>
  <si>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</si>
  <si>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</si>
  <si>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</si>
  <si>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</si>
  <si>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</si>
  <si>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</si>
  <si>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</si>
  <si>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</si>
  <si>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</si>
  <si>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</si>
  <si>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</si>
  <si>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</si>
  <si>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</si>
  <si>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</si>
  <si>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</si>
  <si>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</si>
  <si>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</si>
  <si>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</si>
  <si>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</si>
  <si>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</si>
  <si>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</si>
  <si>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</si>
  <si>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</si>
  <si>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</si>
  <si>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</si>
  <si>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</si>
  <si>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</si>
  <si>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</si>
  <si>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</si>
  <si>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</si>
  <si>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</si>
  <si>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</si>
  <si>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</si>
  <si>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</si>
  <si>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</si>
  <si>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</si>
  <si>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</si>
  <si>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</si>
  <si>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</si>
  <si>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</si>
  <si>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</si>
  <si>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</si>
  <si>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</si>
  <si>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鹿児島県瀬戸内町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</si>
  <si>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</si>
  <si>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</si>
  <si>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</si>
  <si>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</si>
  <si>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</si>
  <si>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</si>
  <si>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</si>
  <si>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</si>
  <si>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</si>
  <si>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</si>
  <si>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</si>
  <si>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</si>
  <si>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</si>
  <si>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</si>
  <si>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</si>
  <si>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</si>
  <si>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</si>
  <si>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</si>
  <si>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</si>
  <si>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</si>
  <si>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</si>
  <si>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</si>
  <si>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</si>
  <si>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</si>
  <si>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</si>
  <si>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</si>
  <si>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</si>
  <si>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</si>
  <si>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</si>
  <si>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</si>
  <si>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</si>
  <si>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</si>
  <si>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</si>
  <si>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</si>
  <si>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</si>
  <si>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</si>
  <si>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</si>
  <si>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</si>
  <si>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</si>
  <si>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</si>
  <si>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</si>
  <si>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</si>
  <si>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</si>
  <si>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</si>
  <si>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</si>
  <si>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</si>
  <si>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</si>
  <si>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</si>
  <si>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</si>
  <si>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</si>
  <si>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</si>
  <si>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</si>
  <si>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</si>
  <si>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</si>
  <si>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</si>
  <si>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</si>
  <si>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</si>
  <si>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</si>
  <si>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</si>
  <si>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</si>
  <si>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</si>
  <si>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</si>
  <si>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</si>
  <si>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</si>
  <si>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</si>
  <si>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</si>
  <si>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</si>
  <si>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</si>
  <si>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</si>
  <si>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</si>
  <si>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</si>
  <si>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</si>
  <si>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</si>
  <si>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</si>
  <si>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</si>
  <si>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</si>
  <si>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</si>
  <si>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</si>
  <si>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</si>
  <si>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</si>
  <si>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</si>
  <si>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</si>
  <si>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</si>
  <si>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</si>
  <si>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</si>
  <si>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</si>
  <si>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</si>
  <si>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</si>
  <si>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</si>
  <si>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</si>
  <si>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</si>
  <si>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</si>
  <si>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</si>
  <si>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</si>
  <si>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</si>
  <si>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</si>
  <si>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</si>
  <si>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</si>
  <si>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</si>
  <si>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</si>
  <si>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</si>
  <si>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</si>
  <si>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</si>
  <si>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</si>
  <si>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</si>
  <si>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</si>
  <si>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</si>
  <si>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</si>
  <si>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</si>
  <si>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</si>
  <si>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</si>
  <si>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</si>
  <si>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</si>
  <si>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</si>
  <si>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</si>
  <si>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</si>
  <si>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</si>
  <si>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</si>
  <si>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</si>
  <si>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</si>
  <si>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</si>
  <si>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</si>
  <si>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</si>
  <si>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</si>
  <si>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</si>
  <si>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</si>
  <si>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</si>
  <si>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</si>
  <si>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</si>
  <si>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</si>
  <si>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</si>
  <si>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</si>
  <si>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</si>
  <si>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</si>
  <si>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</si>
  <si>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</si>
  <si>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</si>
  <si>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</si>
  <si>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</si>
  <si>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</si>
  <si>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</si>
  <si>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</si>
  <si>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</si>
  <si>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</si>
  <si>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</si>
  <si>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</si>
  <si>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</si>
  <si>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</si>
  <si>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</si>
  <si>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</si>
  <si>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</si>
  <si>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</si>
  <si>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</si>
  <si>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</si>
  <si>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</si>
  <si>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</si>
  <si>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</si>
  <si>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</si>
  <si>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</si>
  <si>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</si>
  <si>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</si>
  <si>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</si>
  <si>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</si>
  <si>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</si>
  <si>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</si>
  <si>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</si>
  <si>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</si>
  <si>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</si>
  <si>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</si>
  <si>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</si>
  <si>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</si>
  <si>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</si>
  <si>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</si>
  <si>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</si>
  <si>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</si>
  <si>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</si>
  <si>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</si>
  <si>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</si>
  <si>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</si>
  <si>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</si>
  <si>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</si>
  <si>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</si>
  <si>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5.12</t>
  </si>
  <si>
    <t>一般会計</t>
  </si>
  <si>
    <t>瀬戸内町水道事業会計</t>
  </si>
  <si>
    <t>瀬戸内町介護保険特別会計</t>
  </si>
  <si>
    <t>瀬戸内町簡易水道事業特別会計</t>
  </si>
  <si>
    <t>瀬戸内町国民健康保険（事業勘定）特別会計</t>
  </si>
  <si>
    <t>瀬戸内町国民健康保険（直営診療勘定）特別会計</t>
  </si>
  <si>
    <t>瀬戸内町農業集落排水事業特別会計</t>
  </si>
  <si>
    <t>瀬戸内町後期高齢者医療事業特別会計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</si>
  <si>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</si>
  <si>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</si>
  <si>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</si>
  <si>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</si>
  <si>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</si>
  <si>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</si>
  <si>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</si>
  <si>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</si>
  <si>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</si>
  <si>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</si>
  <si>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</si>
  <si>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10"/>
  </si>
  <si>
    <t>-</t>
    <phoneticPr fontId="10"/>
  </si>
  <si>
    <t>-</t>
    <phoneticPr fontId="10"/>
  </si>
  <si>
    <t>-</t>
    <phoneticPr fontId="2"/>
  </si>
  <si>
    <t>-</t>
    <phoneticPr fontId="2"/>
  </si>
  <si>
    <t>-</t>
    <phoneticPr fontId="2"/>
  </si>
  <si>
    <t>公共施設維持管理基金</t>
    <rPh sb="0" eb="10">
      <t>コウキョウシセツイジカンリキキン</t>
    </rPh>
    <phoneticPr fontId="2"/>
  </si>
  <si>
    <t>ふるさと応援基金</t>
    <rPh sb="4" eb="8">
      <t>オウエンキキン</t>
    </rPh>
    <phoneticPr fontId="2"/>
  </si>
  <si>
    <t>企業版ふるさと応援基金</t>
    <rPh sb="0" eb="3">
      <t>キギョウバン</t>
    </rPh>
    <rPh sb="7" eb="11">
      <t>オウエンキキン</t>
    </rPh>
    <phoneticPr fontId="2"/>
  </si>
  <si>
    <t>古仁屋高等学校給付型奨学金基金</t>
    <rPh sb="0" eb="3">
      <t>コニヤ</t>
    </rPh>
    <rPh sb="3" eb="5">
      <t>コウトウ</t>
    </rPh>
    <rPh sb="5" eb="7">
      <t>ガッコウ</t>
    </rPh>
    <rPh sb="7" eb="10">
      <t>キュウフガタ</t>
    </rPh>
    <rPh sb="10" eb="15">
      <t>ショウガクキンキキン</t>
    </rPh>
    <phoneticPr fontId="2"/>
  </si>
  <si>
    <t>ふるさと水・土保全基金</t>
    <rPh sb="4" eb="5">
      <t>ミズ</t>
    </rPh>
    <rPh sb="6" eb="7">
      <t>ツチ</t>
    </rPh>
    <rPh sb="7" eb="9">
      <t>ホゼン</t>
    </rPh>
    <rPh sb="9" eb="11">
      <t>キキン</t>
    </rPh>
    <phoneticPr fontId="2"/>
  </si>
  <si>
    <t>奄美海運</t>
    <rPh sb="0" eb="2">
      <t>アマミ</t>
    </rPh>
    <rPh sb="2" eb="4">
      <t>カイウン</t>
    </rPh>
    <phoneticPr fontId="2"/>
  </si>
  <si>
    <t>－</t>
    <phoneticPr fontId="2"/>
  </si>
  <si>
    <t>－</t>
    <phoneticPr fontId="2"/>
  </si>
  <si>
    <t>－</t>
    <phoneticPr fontId="2"/>
  </si>
  <si>
    <t>－</t>
    <phoneticPr fontId="2"/>
  </si>
  <si>
    <t>加計呂麻バス</t>
    <rPh sb="0" eb="2">
      <t>カケ</t>
    </rPh>
    <rPh sb="2" eb="4">
      <t>ロマ</t>
    </rPh>
    <phoneticPr fontId="2"/>
  </si>
  <si>
    <t>鹿児島県市町村総合事務組合</t>
    <phoneticPr fontId="2"/>
  </si>
  <si>
    <t>大島地区衛生組合</t>
    <phoneticPr fontId="2"/>
  </si>
  <si>
    <t>大島地区消防組合</t>
    <phoneticPr fontId="2"/>
  </si>
  <si>
    <t>奄美群島広域事務組合</t>
    <phoneticPr fontId="2"/>
  </si>
  <si>
    <t>奄美大島地区介護保険一部事務組合</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</si>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</sst>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749-4BD6-8C0E-6A511181DF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278233</c:v>
                </c:pt>
                <c:pt idx="1">
                  <c:v>259237</c:v>
                </c:pt>
                <c:pt idx="2">
                  <c:v>350446</c:v>
                </c:pt>
                <c:pt idx="3">
                  <c:v>310240</c:v>
                </c:pt>
                <c:pt idx="4">
                  <c:v>255812</c:v>
                </c:pt>
              </c:numCache>
            </c:numRef>
          </c:val>
          <c:smooth val="0"/>
          <c:extLst>
            <c:ext xmlns:c16="http://schemas.microsoft.com/office/drawing/2014/chart" uri="{C3380CC4-5D6E-409C-BE32-E72D297353CC}">
              <c16:uniqueId val="{00000001-4749-4BD6-8C0E-6A511181DF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8.58</c:v>
                </c:pt>
                <c:pt idx="1">
                  <c:v>9.4600000000000009</c:v>
                </c:pt>
                <c:pt idx="2">
                  <c:v>12.63</c:v>
                </c:pt>
                <c:pt idx="3">
                  <c:v>10.23</c:v>
                </c:pt>
                <c:pt idx="4">
                  <c:v>12.65</c:v>
                </c:pt>
              </c:numCache>
            </c:numRef>
          </c:val>
          <c:extLst>
            <c:ext xmlns:c16="http://schemas.microsoft.com/office/drawing/2014/chart" uri="{C3380CC4-5D6E-409C-BE32-E72D297353CC}">
              <c16:uniqueId val="{00000000-E68C-41ED-A199-785C4E49FB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28.82</c:v>
                </c:pt>
                <c:pt idx="1">
                  <c:v>28.05</c:v>
                </c:pt>
                <c:pt idx="2">
                  <c:v>30.61</c:v>
                </c:pt>
                <c:pt idx="3">
                  <c:v>31.72</c:v>
                </c:pt>
                <c:pt idx="4">
                  <c:v>24.1</c:v>
                </c:pt>
              </c:numCache>
            </c:numRef>
          </c:val>
          <c:extLst>
            <c:ext xmlns:c16="http://schemas.microsoft.com/office/drawing/2014/chart" uri="{C3380CC4-5D6E-409C-BE32-E72D297353CC}">
              <c16:uniqueId val="{00000001-E68C-41ED-A199-785C4E49FB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1.1100000000000001</c:v>
                </c:pt>
                <c:pt idx="2">
                  <c:v>8.2100000000000009</c:v>
                </c:pt>
                <c:pt idx="3">
                  <c:v>-2.5299999999999998</c:v>
                </c:pt>
                <c:pt idx="4">
                  <c:v>-5.12</c:v>
                </c:pt>
              </c:numCache>
            </c:numRef>
          </c:val>
          <c:smooth val="0"/>
          <c:extLst>
            <c:ext xmlns:c16="http://schemas.microsoft.com/office/drawing/2014/chart" uri="{C3380CC4-5D6E-409C-BE32-E72D297353CC}">
              <c16:uniqueId val="{00000002-E68C-41ED-A199-785C4E49FB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0.49</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93DB-4DD8-8FB4-164D0FF656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B-4DD8-8FB4-164D0FF656B7}"/>
            </c:ext>
          </c:extLst>
        </c:ser>
        <c:ser>
          <c:idx val="2"/>
          <c:order val="2"/>
          <c:tx>
            <c:strRef>
              <c:f>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93DB-4DD8-8FB4-164D0FF656B7}"/>
            </c:ext>
          </c:extLst>
        </c:ser>
        <c:ser>
          <c:idx val="3"/>
          <c:order val="3"/>
          <c:tx>
            <c:strRef>
              <c:f>データシート!$A$30</c:f>
              <c:strCache>
                <c:ptCount val="1"/>
                <c:pt idx="0">
                  <c:v>瀬戸内町農業集落排水事業特別会計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93DB-4DD8-8FB4-164D0FF656B7}"/>
            </c:ext>
          </c:extLst>
        </c:ser>
        <c:ser>
          <c:idx val="4"/>
          <c:order val="4"/>
          <c:tx>
            <c:strRef>
              <c:f>データシート!$A$31</c:f>
              <c:strCache>
                <c:ptCount val="1"/>
                <c:pt idx="0">
                  <c:v>瀬戸内町国民健康保険（直営診療勘定）特別会計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0.05</c:v>
                </c:pt>
                <c:pt idx="8">
                  <c:v>#N/A</c:v>
                </c:pt>
                <c:pt idx="9">
                  <c:v>0.15</c:v>
                </c:pt>
              </c:numCache>
            </c:numRef>
          </c:val>
          <c:extLst>
            <c:ext xmlns:c16="http://schemas.microsoft.com/office/drawing/2014/chart" uri="{C3380CC4-5D6E-409C-BE32-E72D297353CC}">
              <c16:uniqueId val="{00000004-93DB-4DD8-8FB4-164D0FF656B7}"/>
            </c:ext>
          </c:extLst>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0.62</c:v>
                </c:pt>
                <c:pt idx="4">
                  <c:v>#N/A</c:v>
                </c:pt>
                <c:pt idx="5">
                  <c:v>0.4</c:v>
                </c:pt>
                <c:pt idx="6">
                  <c:v>#N/A</c:v>
                </c:pt>
                <c:pt idx="7">
                  <c:v>0.34</c:v>
                </c:pt>
                <c:pt idx="8">
                  <c:v>#N/A</c:v>
                </c:pt>
                <c:pt idx="9">
                  <c:v>0.36</c:v>
                </c:pt>
              </c:numCache>
            </c:numRef>
          </c:val>
          <c:extLst>
            <c:ext xmlns:c16="http://schemas.microsoft.com/office/drawing/2014/chart" uri="{C3380CC4-5D6E-409C-BE32-E72D297353CC}">
              <c16:uniqueId val="{00000005-93DB-4DD8-8FB4-164D0FF656B7}"/>
            </c:ext>
          </c:extLst>
        </c:ser>
        <c:ser>
          <c:idx val="6"/>
          <c:order val="6"/>
          <c:tx>
            <c:strRef>
              <c:f>データシート!$A$33</c:f>
              <c:strCache>
                <c:ptCount val="1"/>
                <c:pt idx="0">
                  <c:v>瀬戸内町簡易水道事業特別会計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0.93</c:v>
                </c:pt>
              </c:numCache>
            </c:numRef>
          </c:val>
          <c:extLst>
            <c:ext xmlns:c16="http://schemas.microsoft.com/office/drawing/2014/chart" uri="{C3380CC4-5D6E-409C-BE32-E72D297353CC}">
              <c16:uniqueId val="{00000006-93DB-4DD8-8FB4-164D0FF656B7}"/>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1.34</c:v>
                </c:pt>
                <c:pt idx="2">
                  <c:v>#N/A</c:v>
                </c:pt>
                <c:pt idx="3">
                  <c:v>0.96</c:v>
                </c:pt>
                <c:pt idx="4">
                  <c:v>#N/A</c:v>
                </c:pt>
                <c:pt idx="5">
                  <c:v>1.0900000000000001</c:v>
                </c:pt>
                <c:pt idx="6">
                  <c:v>#N/A</c:v>
                </c:pt>
                <c:pt idx="7">
                  <c:v>2.0299999999999998</c:v>
                </c:pt>
                <c:pt idx="8">
                  <c:v>#N/A</c:v>
                </c:pt>
                <c:pt idx="9">
                  <c:v>1</c:v>
                </c:pt>
              </c:numCache>
            </c:numRef>
          </c:val>
          <c:extLst>
            <c:ext xmlns:c16="http://schemas.microsoft.com/office/drawing/2014/chart" uri="{C3380CC4-5D6E-409C-BE32-E72D297353CC}">
              <c16:uniqueId val="{00000007-93DB-4DD8-8FB4-164D0FF656B7}"/>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6.29</c:v>
                </c:pt>
                <c:pt idx="2">
                  <c:v>#N/A</c:v>
                </c:pt>
                <c:pt idx="3">
                  <c:v>6.83</c:v>
                </c:pt>
                <c:pt idx="4">
                  <c:v>#N/A</c:v>
                </c:pt>
                <c:pt idx="5">
                  <c:v>6.62</c:v>
                </c:pt>
                <c:pt idx="6">
                  <c:v>#N/A</c:v>
                </c:pt>
                <c:pt idx="7">
                  <c:v>7.09</c:v>
                </c:pt>
                <c:pt idx="8">
                  <c:v>#N/A</c:v>
                </c:pt>
                <c:pt idx="9">
                  <c:v>7.8</c:v>
                </c:pt>
              </c:numCache>
            </c:numRef>
          </c:val>
          <c:extLst>
            <c:ext xmlns:c16="http://schemas.microsoft.com/office/drawing/2014/chart" uri="{C3380CC4-5D6E-409C-BE32-E72D297353CC}">
              <c16:uniqueId val="{00000008-93DB-4DD8-8FB4-164D0FF656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8.57</c:v>
                </c:pt>
                <c:pt idx="2">
                  <c:v>#N/A</c:v>
                </c:pt>
                <c:pt idx="3">
                  <c:v>9.4499999999999993</c:v>
                </c:pt>
                <c:pt idx="4">
                  <c:v>#N/A</c:v>
                </c:pt>
                <c:pt idx="5">
                  <c:v>12.62</c:v>
                </c:pt>
                <c:pt idx="6">
                  <c:v>#N/A</c:v>
                </c:pt>
                <c:pt idx="7">
                  <c:v>10.23</c:v>
                </c:pt>
                <c:pt idx="8">
                  <c:v>#N/A</c:v>
                </c:pt>
                <c:pt idx="9">
                  <c:v>12.64</c:v>
                </c:pt>
              </c:numCache>
            </c:numRef>
          </c:val>
          <c:extLst>
            <c:ext xmlns:c16="http://schemas.microsoft.com/office/drawing/2014/chart" uri="{C3380CC4-5D6E-409C-BE32-E72D297353CC}">
              <c16:uniqueId val="{00000009-93DB-4DD8-8FB4-164D0FF656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1151</c:v>
                </c:pt>
                <c:pt idx="5">
                  <c:v>1111</c:v>
                </c:pt>
                <c:pt idx="8">
                  <c:v>1125</c:v>
                </c:pt>
                <c:pt idx="11">
                  <c:v>1120</c:v>
                </c:pt>
                <c:pt idx="14">
                  <c:v>1049</c:v>
                </c:pt>
              </c:numCache>
            </c:numRef>
          </c:val>
          <c:extLst>
            <c:ext xmlns:c16="http://schemas.microsoft.com/office/drawing/2014/chart" uri="{C3380CC4-5D6E-409C-BE32-E72D297353CC}">
              <c16:uniqueId val="{00000000-168A-4BD0-9DE8-E17EACDCCB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8A-4BD0-9DE8-E17EACDCCB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8A-4BD0-9DE8-E17EACDCCB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8A-4BD0-9DE8-E17EACDCCB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51</c:v>
                </c:pt>
                <c:pt idx="3">
                  <c:v>52</c:v>
                </c:pt>
                <c:pt idx="6">
                  <c:v>49</c:v>
                </c:pt>
                <c:pt idx="9">
                  <c:v>53</c:v>
                </c:pt>
                <c:pt idx="12">
                  <c:v>63</c:v>
                </c:pt>
              </c:numCache>
            </c:numRef>
          </c:val>
          <c:extLst>
            <c:ext xmlns:c16="http://schemas.microsoft.com/office/drawing/2014/chart" uri="{C3380CC4-5D6E-409C-BE32-E72D297353CC}">
              <c16:uniqueId val="{00000004-168A-4BD0-9DE8-E17EACDCCB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8A-4BD0-9DE8-E17EACDCCB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8A-4BD0-9DE8-E17EACDCCB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1443</c:v>
                </c:pt>
                <c:pt idx="3">
                  <c:v>1416</c:v>
                </c:pt>
                <c:pt idx="6">
                  <c:v>1456</c:v>
                </c:pt>
                <c:pt idx="9">
                  <c:v>1486</c:v>
                </c:pt>
                <c:pt idx="12">
                  <c:v>1458</c:v>
                </c:pt>
              </c:numCache>
            </c:numRef>
          </c:val>
          <c:extLst>
            <c:ext xmlns:c16="http://schemas.microsoft.com/office/drawing/2014/chart" uri="{C3380CC4-5D6E-409C-BE32-E72D297353CC}">
              <c16:uniqueId val="{00000007-168A-4BD0-9DE8-E17EACDCCB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343</c:v>
                </c:pt>
                <c:pt idx="2">
                  <c:v>#N/A</c:v>
                </c:pt>
                <c:pt idx="3">
                  <c:v>#N/A</c:v>
                </c:pt>
                <c:pt idx="4">
                  <c:v>357</c:v>
                </c:pt>
                <c:pt idx="5">
                  <c:v>#N/A</c:v>
                </c:pt>
                <c:pt idx="6">
                  <c:v>#N/A</c:v>
                </c:pt>
                <c:pt idx="7">
                  <c:v>380</c:v>
                </c:pt>
                <c:pt idx="8">
                  <c:v>#N/A</c:v>
                </c:pt>
                <c:pt idx="9">
                  <c:v>#N/A</c:v>
                </c:pt>
                <c:pt idx="10">
                  <c:v>419</c:v>
                </c:pt>
                <c:pt idx="11">
                  <c:v>#N/A</c:v>
                </c:pt>
                <c:pt idx="12">
                  <c:v>#N/A</c:v>
                </c:pt>
                <c:pt idx="13">
                  <c:v>472</c:v>
                </c:pt>
                <c:pt idx="14">
                  <c:v>#N/A</c:v>
                </c:pt>
              </c:numCache>
            </c:numRef>
          </c:val>
          <c:smooth val="0"/>
          <c:extLst>
            <c:ext xmlns:c16="http://schemas.microsoft.com/office/drawing/2014/chart" uri="{C3380CC4-5D6E-409C-BE32-E72D297353CC}">
              <c16:uniqueId val="{00000008-168A-4BD0-9DE8-E17EACDCCB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7740</c:v>
                </c:pt>
                <c:pt idx="5">
                  <c:v>7397</c:v>
                </c:pt>
                <c:pt idx="8">
                  <c:v>7643</c:v>
                </c:pt>
                <c:pt idx="11">
                  <c:v>6864</c:v>
                </c:pt>
                <c:pt idx="14">
                  <c:v>7257</c:v>
                </c:pt>
              </c:numCache>
            </c:numRef>
          </c:val>
          <c:extLst>
            <c:ext xmlns:c16="http://schemas.microsoft.com/office/drawing/2014/chart" uri="{C3380CC4-5D6E-409C-BE32-E72D297353CC}">
              <c16:uniqueId val="{00000000-FB3F-4390-B0D8-41B593E9E6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341</c:v>
                </c:pt>
                <c:pt idx="5">
                  <c:v>294</c:v>
                </c:pt>
                <c:pt idx="8">
                  <c:v>249</c:v>
                </c:pt>
                <c:pt idx="11">
                  <c:v>207</c:v>
                </c:pt>
                <c:pt idx="14">
                  <c:v>166</c:v>
                </c:pt>
              </c:numCache>
            </c:numRef>
          </c:val>
          <c:extLst>
            <c:ext xmlns:c16="http://schemas.microsoft.com/office/drawing/2014/chart" uri="{C3380CC4-5D6E-409C-BE32-E72D297353CC}">
              <c16:uniqueId val="{00000001-FB3F-4390-B0D8-41B593E9E6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2238</c:v>
                </c:pt>
                <c:pt idx="5">
                  <c:v>2469</c:v>
                </c:pt>
                <c:pt idx="8">
                  <c:v>3270</c:v>
                </c:pt>
                <c:pt idx="11">
                  <c:v>3554</c:v>
                </c:pt>
                <c:pt idx="14">
                  <c:v>3222</c:v>
                </c:pt>
              </c:numCache>
            </c:numRef>
          </c:val>
          <c:extLst>
            <c:ext xmlns:c16="http://schemas.microsoft.com/office/drawing/2014/chart" uri="{C3380CC4-5D6E-409C-BE32-E72D297353CC}">
              <c16:uniqueId val="{00000002-FB3F-4390-B0D8-41B593E9E6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3F-4390-B0D8-41B593E9E6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3F-4390-B0D8-41B593E9E6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164</c:v>
                </c:pt>
                <c:pt idx="3">
                  <c:v>181</c:v>
                </c:pt>
                <c:pt idx="6">
                  <c:v>242</c:v>
                </c:pt>
                <c:pt idx="9">
                  <c:v>230</c:v>
                </c:pt>
                <c:pt idx="12">
                  <c:v>200</c:v>
                </c:pt>
              </c:numCache>
            </c:numRef>
          </c:val>
          <c:extLst>
            <c:ext xmlns:c16="http://schemas.microsoft.com/office/drawing/2014/chart" uri="{C3380CC4-5D6E-409C-BE32-E72D297353CC}">
              <c16:uniqueId val="{00000005-FB3F-4390-B0D8-41B593E9E6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817</c:v>
                </c:pt>
                <c:pt idx="3">
                  <c:v>721</c:v>
                </c:pt>
                <c:pt idx="6">
                  <c:v>616</c:v>
                </c:pt>
                <c:pt idx="9">
                  <c:v>506</c:v>
                </c:pt>
                <c:pt idx="12">
                  <c:v>529</c:v>
                </c:pt>
              </c:numCache>
            </c:numRef>
          </c:val>
          <c:extLst>
            <c:ext xmlns:c16="http://schemas.microsoft.com/office/drawing/2014/chart" uri="{C3380CC4-5D6E-409C-BE32-E72D297353CC}">
              <c16:uniqueId val="{00000006-FB3F-4390-B0D8-41B593E9E6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3F-4390-B0D8-41B593E9E6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983</c:v>
                </c:pt>
                <c:pt idx="3">
                  <c:v>489</c:v>
                </c:pt>
                <c:pt idx="6">
                  <c:v>376</c:v>
                </c:pt>
                <c:pt idx="9">
                  <c:v>243</c:v>
                </c:pt>
                <c:pt idx="12">
                  <c:v>811</c:v>
                </c:pt>
              </c:numCache>
            </c:numRef>
          </c:val>
          <c:extLst>
            <c:ext xmlns:c16="http://schemas.microsoft.com/office/drawing/2014/chart" uri="{C3380CC4-5D6E-409C-BE32-E72D297353CC}">
              <c16:uniqueId val="{00000008-FB3F-4390-B0D8-41B593E9E6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FB3F-4390-B0D8-41B593E9E6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8908</c:v>
                </c:pt>
                <c:pt idx="3">
                  <c:v>8438</c:v>
                </c:pt>
                <c:pt idx="6">
                  <c:v>8728</c:v>
                </c:pt>
                <c:pt idx="9">
                  <c:v>8545</c:v>
                </c:pt>
                <c:pt idx="12">
                  <c:v>8177</c:v>
                </c:pt>
              </c:numCache>
            </c:numRef>
          </c:val>
          <c:extLst>
            <c:ext xmlns:c16="http://schemas.microsoft.com/office/drawing/2014/chart" uri="{C3380CC4-5D6E-409C-BE32-E72D297353CC}">
              <c16:uniqueId val="{0000000A-FB3F-4390-B0D8-41B593E9E6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3F-4390-B0D8-41B593E9E6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1753</c:v>
                </c:pt>
                <c:pt idx="1">
                  <c:v>1766</c:v>
                </c:pt>
                <c:pt idx="2">
                  <c:v>1344</c:v>
                </c:pt>
              </c:numCache>
            </c:numRef>
          </c:val>
          <c:extLst>
            <c:ext xmlns:c16="http://schemas.microsoft.com/office/drawing/2014/chart" uri="{C3380CC4-5D6E-409C-BE32-E72D297353CC}">
              <c16:uniqueId val="{00000000-13CD-45EE-94F2-CAA2E5DFC9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216</c:v>
                </c:pt>
                <c:pt idx="1">
                  <c:v>216</c:v>
                </c:pt>
                <c:pt idx="2">
                  <c:v>216</c:v>
                </c:pt>
              </c:numCache>
            </c:numRef>
          </c:val>
          <c:extLst>
            <c:ext xmlns:c16="http://schemas.microsoft.com/office/drawing/2014/chart" uri="{C3380CC4-5D6E-409C-BE32-E72D297353CC}">
              <c16:uniqueId val="{00000001-13CD-45EE-94F2-CAA2E5DFC9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987</c:v>
                </c:pt>
                <c:pt idx="1">
                  <c:v>1280</c:v>
                </c:pt>
                <c:pt idx="2">
                  <c:v>1570</c:v>
                </c:pt>
              </c:numCache>
            </c:numRef>
          </c:val>
          <c:extLst>
            <c:ext xmlns:c16="http://schemas.microsoft.com/office/drawing/2014/chart" uri="{C3380CC4-5D6E-409C-BE32-E72D297353CC}">
              <c16:uniqueId val="{00000002-13CD-45EE-94F2-CAA2E5DFC9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a:t>
          </a:r>
          <a:r>
            <a:rPr kumimoji="1" lang="en-US" altLang="ja-JP" sz="1200">
              <a:latin typeface="ＭＳ ゴシック" pitchFamily="49" charset="-128"/>
              <a:ea typeface="ＭＳ ゴシック" pitchFamily="49" charset="-128"/>
            </a:rPr>
            <a:t>53</a:t>
          </a:r>
          <a:r>
            <a:rPr kumimoji="1" lang="ja-JP" altLang="en-US" sz="1200">
              <a:latin typeface="ＭＳ ゴシック" pitchFamily="49" charset="-128"/>
              <a:ea typeface="ＭＳ ゴシック" pitchFamily="49" charset="-128"/>
            </a:rPr>
            <a:t>百万円増の要因は、前年度に比べて、元利償還金</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百万円減、算入公債費等</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百万円減となったことによるものである。</a:t>
          </a:r>
        </a:p>
        <a:p>
          <a:r>
            <a:rPr kumimoji="1" lang="ja-JP" altLang="en-US" sz="1200">
              <a:latin typeface="ＭＳ ゴシック" pitchFamily="49" charset="-128"/>
              <a:ea typeface="ＭＳ ゴシック" pitchFamily="49" charset="-128"/>
            </a:rPr>
            <a:t>　今後も多くの施設の更新や、公共事業が予定されているが、地方債の発行と償還のバランスを考慮した財政運営に努める。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現在基金残高のうち、実質公債費比率の算定に用いる満期一括償還地方債の償還の財源として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将来負担率の分子の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百万円増の要因は、将来負担額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今後予定している大型公共施設の更新事業の影響により地方債残高の増加、将来負担比率の上昇は避けれないものと予想される。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地方債発行額の抑制や、公共事業全体の実施時期の平準化に努めるとともに、充当可能財源の更なる強化を図り、将来負担への影響を少なくするよう努める。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基金全体の残高が前年度と比べて減少した要因は、災害の発生により財政調整基金の取り崩しを行い、基金全体の残高が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・公共施設維持管理基金：多くの施設が老朽化を迎えているため、施設の更新、補修を行い安全を確保する。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・ふるさと応援基金：本町の発展を願い、応援する人々からの寄附金を適正に管理し、寄附金を財源として、寄附者の意向を反映した事業を推　進する。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・企業版ふるさと応援基金：地域再生計画に基づき実施される様々な施策に賛同、応援する企業からの寄附金を持続可能なまちづくり実現のため活用する。</a:t>
          </a:r>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・古仁屋高等学校給付型奨学金基金：古仁屋高等学校に通う生徒が安心して学業に専念でき、チャレンジできる環境づくりと社会人となって日本や世界で活躍できる人材の育成をする。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・ふるさと水・土保全基金：土地改良施設の機能を適正に発揮させるための集落共同の強化に対する支援を行う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・企業版ふるさと応援基金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積立を行った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・古仁屋高等学校給付型奨学金基金は、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・多くの施設が老朽化による更新の時期を迎えているため、予定している公共施設の改修や更新事業、また、急に発生する修繕等にも対応できるように、引き続き公共施設維持管理基金に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億円以上の積立を目標とする。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法定積立として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百万円の積立を行ったが、災害の発生などにより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1,344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その他目的基金の残高とのバランスをとりながら、収入の減少や災害などの思わぬ支出に備え、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積立及び取り崩しを行わなかったため、基金残高は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単年度における元金償還額を確保するために、必要十分な額として</a:t>
          </a:r>
          <a:r>
            <a:rPr lang="en-US" altLang="ja-JP"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10</a:t>
          </a: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億円を目標とする。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外海離島に所在する本町は、さらに属島の有人３島を有し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今後とも、自主財源の確保に努めるため、地域経済の活性化を図る施策を展開しつつ、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推進による事務の効率化に努めることにより歳出を抑制し、財政の健全化を図っていく。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昨年度の決算と比較すると、人件費及び光熱水費の価格高騰による物件費が増加し、経常収支比率は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今後とも、自主財源の確保に努めるため、地域経済の活性化を図る施策を展開しつつ、事業の平準化、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推進による事務の効率化に努めることにより歳出を抑制し、経常収支比率の改善を図る。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63</xdr:row>
      <xdr:rowOff>74083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4728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63</xdr:row>
      <xdr:rowOff>45931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619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16298</xdr:rowOff>
    </xdr:from>
    <xdr:to>
      <xdr:col>15</xdr:col>
      <xdr:colOff>82550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619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82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81508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8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51875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人当たりの経費は類似団体平均を大きく上回っている。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今後も適正な職員定員管理を行い、物件費に対しては費用対効果の検証をし、行政サービス提供にかかるコスト意識を高めて経費節減を図っていく。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32632</xdr:rowOff>
    </xdr:from>
    <xdr:to>
      <xdr:col>23</xdr:col>
      <xdr:colOff>133350</xdr:colOff>
      <xdr:row>83</xdr:row>
      <xdr:rowOff>50383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2982"/>
          <a:ext cx="8382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151053</xdr:rowOff>
    </xdr:from>
    <xdr:to>
      <xdr:col>19</xdr:col>
      <xdr:colOff>133350</xdr:colOff>
      <xdr:row>83</xdr:row>
      <xdr:rowOff>32632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9953"/>
          <a:ext cx="889000" cy="5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151053</xdr:rowOff>
    </xdr:from>
    <xdr:to>
      <xdr:col>15</xdr:col>
      <xdr:colOff>82550</xdr:colOff>
      <xdr:row>83</xdr:row>
      <xdr:rowOff>1966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09953"/>
          <a:ext cx="8890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139779</xdr:rowOff>
    </xdr:from>
    <xdr:to>
      <xdr:col>11</xdr:col>
      <xdr:colOff>31750</xdr:colOff>
      <xdr:row>83</xdr:row>
      <xdr:rowOff>1966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8679"/>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171033</xdr:rowOff>
    </xdr:from>
    <xdr:to>
      <xdr:col>23</xdr:col>
      <xdr:colOff>184150</xdr:colOff>
      <xdr:row>83</xdr:row>
      <xdr:rowOff>101183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143110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153282</xdr:rowOff>
    </xdr:from>
    <xdr:to>
      <xdr:col>19</xdr:col>
      <xdr:colOff>184150</xdr:colOff>
      <xdr:row>83</xdr:row>
      <xdr:rowOff>83432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68209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100253</xdr:rowOff>
    </xdr:from>
    <xdr:to>
      <xdr:col>15</xdr:col>
      <xdr:colOff>133350</xdr:colOff>
      <xdr:row>83</xdr:row>
      <xdr:rowOff>30403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122616</xdr:rowOff>
    </xdr:from>
    <xdr:to>
      <xdr:col>11</xdr:col>
      <xdr:colOff>82550</xdr:colOff>
      <xdr:row>83</xdr:row>
      <xdr:rowOff>52766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37543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88979</xdr:rowOff>
    </xdr:from>
    <xdr:to>
      <xdr:col>7</xdr:col>
      <xdr:colOff>31750</xdr:colOff>
      <xdr:row>83</xdr:row>
      <xdr:rowOff>19129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類似団体及び全国市町村平均と比較して低水準にあり、前年度と比べ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今後も人件費総額や職員数の適正化に努める。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75898</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062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156332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83</xdr:row>
      <xdr:rowOff>156332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062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75898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105532</xdr:rowOff>
    </xdr:from>
    <xdr:to>
      <xdr:col>73</xdr:col>
      <xdr:colOff>44450</xdr:colOff>
      <xdr:row>84</xdr:row>
      <xdr:rowOff>35682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45859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離島や広域な行政区域を有しているため、職員数は類似団体に比べ多くなっている。人口減少や定年延長もあり昨年度より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しているが、事務事業の見直しや事業の民間委託の推進により、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職員数の適正化に努める。</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82677</xdr:rowOff>
    </xdr:from>
    <xdr:to>
      <xdr:col>81</xdr:col>
      <xdr:colOff>44450</xdr:colOff>
      <xdr:row>65</xdr:row>
      <xdr:rowOff>170349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26927"/>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69004</xdr:rowOff>
    </xdr:from>
    <xdr:to>
      <xdr:col>77</xdr:col>
      <xdr:colOff>44450</xdr:colOff>
      <xdr:row>65</xdr:row>
      <xdr:rowOff>82677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31200</xdr:rowOff>
    </xdr:from>
    <xdr:to>
      <xdr:col>72</xdr:col>
      <xdr:colOff>203200</xdr:colOff>
      <xdr:row>65</xdr:row>
      <xdr:rowOff>69004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75450"/>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23156</xdr:rowOff>
    </xdr:from>
    <xdr:to>
      <xdr:col>68</xdr:col>
      <xdr:colOff>152400</xdr:colOff>
      <xdr:row>65</xdr:row>
      <xdr:rowOff>31200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674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119549</xdr:rowOff>
    </xdr:from>
    <xdr:to>
      <xdr:col>81</xdr:col>
      <xdr:colOff>95250</xdr:colOff>
      <xdr:row>66</xdr:row>
      <xdr:rowOff>49699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91626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31877</xdr:rowOff>
    </xdr:from>
    <xdr:to>
      <xdr:col>77</xdr:col>
      <xdr:colOff>95250</xdr:colOff>
      <xdr:row>65</xdr:row>
      <xdr:rowOff>133477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118254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18204</xdr:rowOff>
    </xdr:from>
    <xdr:to>
      <xdr:col>73</xdr:col>
      <xdr:colOff>44450</xdr:colOff>
      <xdr:row>65</xdr:row>
      <xdr:rowOff>119804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104581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151850</xdr:rowOff>
    </xdr:from>
    <xdr:to>
      <xdr:col>68</xdr:col>
      <xdr:colOff>203200</xdr:colOff>
      <xdr:row>65</xdr:row>
      <xdr:rowOff>82000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66777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143806</xdr:rowOff>
    </xdr:from>
    <xdr:to>
      <xdr:col>64</xdr:col>
      <xdr:colOff>152400</xdr:colOff>
      <xdr:row>65</xdr:row>
      <xdr:rowOff>73956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58733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大型公共施設の更新に伴う地方債発行額の増加により、前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今後も公共施設の更新が予定されているため、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平準化による発行額の抑制や、有利な地方債の活用により、起債に大きく頼ることのない財政運営に努める。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129286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0082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81026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138938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前年度同様に、充当可能財源等の増加により将来負担比率は算定されなかった。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計画している老朽化社会資本の更新事業等においても、公共施設等総合管理計画のもと費用の平準化を行い、単年度での地方債発行額の抑制、基金の更なる積立等による財源確保に取り組み、将来負担比率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93073</xdr:rowOff>
    </xdr:from>
    <xdr:to>
      <xdr:col>64</xdr:col>
      <xdr:colOff>152400</xdr:colOff>
      <xdr:row>15</xdr:row>
      <xdr:rowOff>23223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8000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経常一般財源に占める人件費の割合は類似団体平均を上回っている。類似団体に比べ人口千人あたりの職員数は多く、今後も類似団体平均より高めになることが見込まれる。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今後は、職員数の適正化も図りながら、人件費を抑制していく必要がある。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2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類似団体平均、全国平均を下回っているが、前年度比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は光熱水費の価格高騰によるものであるが、今後も職員全体でコスト意識を高め、更なる節減に努める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5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2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2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6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高齢化率の高い本町においては、今後増加していくことが予想されるため、町単独で行っている各種支給事業の見直しを行うなど、大幅な上昇とならないよう努める。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ポイント増となったが、類似団体平均を下回っている。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その他の大部分は繰出金であり、特別事業会計への赤字補てんによる繰出金が多額になっている。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今後は公営事業において、独立採算の原則に立ち返り、法適用による見える化を進めるとともに、経営健全化の計画を推進することで、繰出金の縮減に努める。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補助費等にかかる比率は類似団体平均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、ほぼ横ばいで推移している。これは標準財政規模に比べ負担金や補助交付金の割合が相対的に低いためである。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今後も引き続き、補助交付基準の遵守により、補助金等の適正な管理を行う。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4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、類似団体平均値を大きく上回っている状況が続いている。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今後も大型公共施設の更新が予定されているが、事業の平準化による地方債発行額の抑制、有利な地方債の活用により、起債に大きく頼ることのない財政運営に努める。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6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公債費以外の経費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人件費、物件費、維持補修費、繰出金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の経常一般財源に占める割合は、前年度に比べて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ポイント増加したが、類似団体平均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職員数の適正化と事業会計の経営健全化による繰出金の縮減に努め、今後も改善を目指していく。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76</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22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34592</xdr:rowOff>
    </xdr:from>
    <xdr:to>
      <xdr:col>29</xdr:col>
      <xdr:colOff>127000</xdr:colOff>
      <xdr:row>15</xdr:row>
      <xdr:rowOff>49969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2517"/>
          <a:ext cx="647700" cy="186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49969</xdr:rowOff>
    </xdr:from>
    <xdr:to>
      <xdr:col>26</xdr:col>
      <xdr:colOff>50800</xdr:colOff>
      <xdr:row>15</xdr:row>
      <xdr:rowOff>82073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9344"/>
          <a:ext cx="698500" cy="3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38936</xdr:rowOff>
    </xdr:from>
    <xdr:to>
      <xdr:col>22</xdr:col>
      <xdr:colOff>114300</xdr:colOff>
      <xdr:row>15</xdr:row>
      <xdr:rowOff>82073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58311"/>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38936</xdr:rowOff>
    </xdr:from>
    <xdr:to>
      <xdr:col>18</xdr:col>
      <xdr:colOff>177800</xdr:colOff>
      <xdr:row>15</xdr:row>
      <xdr:rowOff>56126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8311"/>
          <a:ext cx="698500" cy="1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155242</xdr:rowOff>
    </xdr:from>
    <xdr:to>
      <xdr:col>29</xdr:col>
      <xdr:colOff>177800</xdr:colOff>
      <xdr:row>14</xdr:row>
      <xdr:rowOff>85392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1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170619</xdr:rowOff>
    </xdr:from>
    <xdr:to>
      <xdr:col>26</xdr:col>
      <xdr:colOff>101600</xdr:colOff>
      <xdr:row>15</xdr:row>
      <xdr:rowOff>100769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110946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31273</xdr:rowOff>
    </xdr:from>
    <xdr:to>
      <xdr:col>22</xdr:col>
      <xdr:colOff>165100</xdr:colOff>
      <xdr:row>15</xdr:row>
      <xdr:rowOff>132873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143050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159586</xdr:rowOff>
    </xdr:from>
    <xdr:to>
      <xdr:col>19</xdr:col>
      <xdr:colOff>38100</xdr:colOff>
      <xdr:row>15</xdr:row>
      <xdr:rowOff>89736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0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99913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7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5326</xdr:rowOff>
    </xdr:from>
    <xdr:to>
      <xdr:col>15</xdr:col>
      <xdr:colOff>101600</xdr:colOff>
      <xdr:row>15</xdr:row>
      <xdr:rowOff>106926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2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70683</xdr:rowOff>
    </xdr:from>
    <xdr:to>
      <xdr:col>29</xdr:col>
      <xdr:colOff>127000</xdr:colOff>
      <xdr:row>35</xdr:row>
      <xdr:rowOff>188657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81033"/>
          <a:ext cx="647700" cy="11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188657</xdr:rowOff>
    </xdr:from>
    <xdr:to>
      <xdr:col>26</xdr:col>
      <xdr:colOff>50800</xdr:colOff>
      <xdr:row>35</xdr:row>
      <xdr:rowOff>279591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99007"/>
          <a:ext cx="698500" cy="9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279591</xdr:rowOff>
    </xdr:from>
    <xdr:to>
      <xdr:col>22</xdr:col>
      <xdr:colOff>114300</xdr:colOff>
      <xdr:row>35</xdr:row>
      <xdr:rowOff>336642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89941"/>
          <a:ext cx="698500" cy="5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336642</xdr:rowOff>
    </xdr:from>
    <xdr:to>
      <xdr:col>18</xdr:col>
      <xdr:colOff>177800</xdr:colOff>
      <xdr:row>36</xdr:row>
      <xdr:rowOff>27265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6992"/>
          <a:ext cx="6985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19883</xdr:rowOff>
    </xdr:from>
    <xdr:to>
      <xdr:col>29</xdr:col>
      <xdr:colOff>177800</xdr:colOff>
      <xdr:row>35</xdr:row>
      <xdr:rowOff>121483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3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207860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137857</xdr:rowOff>
    </xdr:from>
    <xdr:to>
      <xdr:col>26</xdr:col>
      <xdr:colOff>101600</xdr:colOff>
      <xdr:row>35</xdr:row>
      <xdr:rowOff>239457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249634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228791</xdr:rowOff>
    </xdr:from>
    <xdr:to>
      <xdr:col>22</xdr:col>
      <xdr:colOff>165100</xdr:colOff>
      <xdr:row>35</xdr:row>
      <xdr:rowOff>330391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340568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285842</xdr:rowOff>
    </xdr:from>
    <xdr:to>
      <xdr:col>19</xdr:col>
      <xdr:colOff>38100</xdr:colOff>
      <xdr:row>36</xdr:row>
      <xdr:rowOff>44542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54719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319365</xdr:rowOff>
    </xdr:from>
    <xdr:to>
      <xdr:col>15</xdr:col>
      <xdr:colOff>101600</xdr:colOff>
      <xdr:row>36</xdr:row>
      <xdr:rowOff>78065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88242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14100</xdr:rowOff>
    </xdr:from>
    <xdr:to>
      <xdr:col>24</xdr:col>
      <xdr:colOff>63500</xdr:colOff>
      <xdr:row>32</xdr:row>
      <xdr:rowOff>49624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0500"/>
          <a:ext cx="8382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49624</xdr:rowOff>
    </xdr:from>
    <xdr:to>
      <xdr:col>19</xdr:col>
      <xdr:colOff>177800</xdr:colOff>
      <xdr:row>32</xdr:row>
      <xdr:rowOff>143403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36024"/>
          <a:ext cx="8890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107947</xdr:rowOff>
    </xdr:from>
    <xdr:to>
      <xdr:col>15</xdr:col>
      <xdr:colOff>50800</xdr:colOff>
      <xdr:row>32</xdr:row>
      <xdr:rowOff>143403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94347"/>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107947</xdr:rowOff>
    </xdr:from>
    <xdr:to>
      <xdr:col>10</xdr:col>
      <xdr:colOff>114300</xdr:colOff>
      <xdr:row>34</xdr:row>
      <xdr:rowOff>29904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94347"/>
          <a:ext cx="889000" cy="2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134750</xdr:rowOff>
    </xdr:from>
    <xdr:to>
      <xdr:col>24</xdr:col>
      <xdr:colOff>114300</xdr:colOff>
      <xdr:row>32</xdr:row>
      <xdr:rowOff>64900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157627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170274</xdr:rowOff>
    </xdr:from>
    <xdr:to>
      <xdr:col>20</xdr:col>
      <xdr:colOff>38100</xdr:colOff>
      <xdr:row>32</xdr:row>
      <xdr:rowOff>100424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116951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92603</xdr:rowOff>
    </xdr:from>
    <xdr:to>
      <xdr:col>15</xdr:col>
      <xdr:colOff>101600</xdr:colOff>
      <xdr:row>33</xdr:row>
      <xdr:rowOff>22753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39280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57147</xdr:rowOff>
    </xdr:from>
    <xdr:to>
      <xdr:col>10</xdr:col>
      <xdr:colOff>165100</xdr:colOff>
      <xdr:row>32</xdr:row>
      <xdr:rowOff>158747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3824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150554</xdr:rowOff>
    </xdr:from>
    <xdr:to>
      <xdr:col>6</xdr:col>
      <xdr:colOff>38100</xdr:colOff>
      <xdr:row>34</xdr:row>
      <xdr:rowOff>80704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0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97231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29270</xdr:rowOff>
    </xdr:from>
    <xdr:to>
      <xdr:col>24</xdr:col>
      <xdr:colOff>63500</xdr:colOff>
      <xdr:row>58</xdr:row>
      <xdr:rowOff>30962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3370"/>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30962</xdr:rowOff>
    </xdr:from>
    <xdr:to>
      <xdr:col>19</xdr:col>
      <xdr:colOff>177800</xdr:colOff>
      <xdr:row>58</xdr:row>
      <xdr:rowOff>76951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5062"/>
          <a:ext cx="889000" cy="4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66362</xdr:rowOff>
    </xdr:from>
    <xdr:to>
      <xdr:col>15</xdr:col>
      <xdr:colOff>50800</xdr:colOff>
      <xdr:row>58</xdr:row>
      <xdr:rowOff>76951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10462"/>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46003</xdr:rowOff>
    </xdr:from>
    <xdr:to>
      <xdr:col>10</xdr:col>
      <xdr:colOff>114300</xdr:colOff>
      <xdr:row>58</xdr:row>
      <xdr:rowOff>66362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0103"/>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149920</xdr:rowOff>
    </xdr:from>
    <xdr:to>
      <xdr:col>24</xdr:col>
      <xdr:colOff>114300</xdr:colOff>
      <xdr:row>58</xdr:row>
      <xdr:rowOff>80070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128347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151612</xdr:rowOff>
    </xdr:from>
    <xdr:to>
      <xdr:col>20</xdr:col>
      <xdr:colOff>38100</xdr:colOff>
      <xdr:row>58</xdr:row>
      <xdr:rowOff>81762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72889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1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26151</xdr:rowOff>
    </xdr:from>
    <xdr:to>
      <xdr:col>15</xdr:col>
      <xdr:colOff>101600</xdr:colOff>
      <xdr:row>58</xdr:row>
      <xdr:rowOff>127751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118878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15562</xdr:rowOff>
    </xdr:from>
    <xdr:to>
      <xdr:col>10</xdr:col>
      <xdr:colOff>165100</xdr:colOff>
      <xdr:row>58</xdr:row>
      <xdr:rowOff>117162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108289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5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166653</xdr:rowOff>
    </xdr:from>
    <xdr:to>
      <xdr:col>6</xdr:col>
      <xdr:colOff>38100</xdr:colOff>
      <xdr:row>58</xdr:row>
      <xdr:rowOff>96803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113330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1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41763</xdr:rowOff>
    </xdr:from>
    <xdr:to>
      <xdr:col>24</xdr:col>
      <xdr:colOff>63500</xdr:colOff>
      <xdr:row>78</xdr:row>
      <xdr:rowOff>69235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14863"/>
          <a:ext cx="8382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30905</xdr:rowOff>
    </xdr:from>
    <xdr:to>
      <xdr:col>19</xdr:col>
      <xdr:colOff>177800</xdr:colOff>
      <xdr:row>78</xdr:row>
      <xdr:rowOff>41763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400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130290</xdr:rowOff>
    </xdr:from>
    <xdr:to>
      <xdr:col>15</xdr:col>
      <xdr:colOff>50800</xdr:colOff>
      <xdr:row>78</xdr:row>
      <xdr:rowOff>30905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31940"/>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130290</xdr:rowOff>
    </xdr:from>
    <xdr:to>
      <xdr:col>10</xdr:col>
      <xdr:colOff>114300</xdr:colOff>
      <xdr:row>77</xdr:row>
      <xdr:rowOff>160446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31940"/>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18435</xdr:rowOff>
    </xdr:from>
    <xdr:to>
      <xdr:col>24</xdr:col>
      <xdr:colOff>114300</xdr:colOff>
      <xdr:row>78</xdr:row>
      <xdr:rowOff>120035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168312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162413</xdr:rowOff>
    </xdr:from>
    <xdr:to>
      <xdr:col>20</xdr:col>
      <xdr:colOff>38100</xdr:colOff>
      <xdr:row>78</xdr:row>
      <xdr:rowOff>92563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83690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151555</xdr:rowOff>
    </xdr:from>
    <xdr:to>
      <xdr:col>15</xdr:col>
      <xdr:colOff>101600</xdr:colOff>
      <xdr:row>78</xdr:row>
      <xdr:rowOff>81705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72832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79490</xdr:rowOff>
    </xdr:from>
    <xdr:to>
      <xdr:col>10</xdr:col>
      <xdr:colOff>165100</xdr:colOff>
      <xdr:row>78</xdr:row>
      <xdr:rowOff>9640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26167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109646</xdr:rowOff>
    </xdr:from>
    <xdr:to>
      <xdr:col>6</xdr:col>
      <xdr:colOff>38100</xdr:colOff>
      <xdr:row>78</xdr:row>
      <xdr:rowOff>39796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56323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166291</xdr:rowOff>
    </xdr:from>
    <xdr:to>
      <xdr:col>24</xdr:col>
      <xdr:colOff>63500</xdr:colOff>
      <xdr:row>96</xdr:row>
      <xdr:rowOff>67508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041"/>
          <a:ext cx="838200" cy="7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58803</xdr:rowOff>
    </xdr:from>
    <xdr:to>
      <xdr:col>19</xdr:col>
      <xdr:colOff>177800</xdr:colOff>
      <xdr:row>96</xdr:row>
      <xdr:rowOff>67508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46553"/>
          <a:ext cx="889000" cy="1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58803</xdr:rowOff>
    </xdr:from>
    <xdr:to>
      <xdr:col>15</xdr:col>
      <xdr:colOff>50800</xdr:colOff>
      <xdr:row>97</xdr:row>
      <xdr:rowOff>53729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46553"/>
          <a:ext cx="889000" cy="3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53729</xdr:rowOff>
    </xdr:from>
    <xdr:to>
      <xdr:col>10</xdr:col>
      <xdr:colOff>114300</xdr:colOff>
      <xdr:row>97</xdr:row>
      <xdr:rowOff>77237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8437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115491</xdr:rowOff>
    </xdr:from>
    <xdr:to>
      <xdr:col>24</xdr:col>
      <xdr:colOff>114300</xdr:colOff>
      <xdr:row>96</xdr:row>
      <xdr:rowOff>45641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138368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5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16708</xdr:rowOff>
    </xdr:from>
    <xdr:to>
      <xdr:col>20</xdr:col>
      <xdr:colOff>38100</xdr:colOff>
      <xdr:row>96</xdr:row>
      <xdr:rowOff>118308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134835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8003</xdr:rowOff>
    </xdr:from>
    <xdr:to>
      <xdr:col>15</xdr:col>
      <xdr:colOff>101600</xdr:colOff>
      <xdr:row>95</xdr:row>
      <xdr:rowOff>109603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126130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7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2929</xdr:rowOff>
    </xdr:from>
    <xdr:to>
      <xdr:col>10</xdr:col>
      <xdr:colOff>165100</xdr:colOff>
      <xdr:row>97</xdr:row>
      <xdr:rowOff>104529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121056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26437</xdr:rowOff>
    </xdr:from>
    <xdr:to>
      <xdr:col>6</xdr:col>
      <xdr:colOff>38100</xdr:colOff>
      <xdr:row>97</xdr:row>
      <xdr:rowOff>128037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95436</xdr:rowOff>
    </xdr:from>
    <xdr:to>
      <xdr:col>55</xdr:col>
      <xdr:colOff>0</xdr:colOff>
      <xdr:row>36</xdr:row>
      <xdr:rowOff>148625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67636"/>
          <a:ext cx="838200" cy="5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95436</xdr:rowOff>
    </xdr:from>
    <xdr:to>
      <xdr:col>50</xdr:col>
      <xdr:colOff>114300</xdr:colOff>
      <xdr:row>37</xdr:row>
      <xdr:rowOff>13418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67636"/>
          <a:ext cx="8890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34475</xdr:rowOff>
    </xdr:from>
    <xdr:to>
      <xdr:col>45</xdr:col>
      <xdr:colOff>177800</xdr:colOff>
      <xdr:row>37</xdr:row>
      <xdr:rowOff>13418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5225"/>
          <a:ext cx="889000" cy="3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34475</xdr:rowOff>
    </xdr:from>
    <xdr:to>
      <xdr:col>41</xdr:col>
      <xdr:colOff>50800</xdr:colOff>
      <xdr:row>37</xdr:row>
      <xdr:rowOff>89029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5225"/>
          <a:ext cx="889000" cy="39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97825</xdr:rowOff>
    </xdr:from>
    <xdr:to>
      <xdr:col>55</xdr:col>
      <xdr:colOff>50800</xdr:colOff>
      <xdr:row>37</xdr:row>
      <xdr:rowOff>27975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44636</xdr:rowOff>
    </xdr:from>
    <xdr:to>
      <xdr:col>50</xdr:col>
      <xdr:colOff>165100</xdr:colOff>
      <xdr:row>36</xdr:row>
      <xdr:rowOff>146236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162763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134068</xdr:rowOff>
    </xdr:from>
    <xdr:to>
      <xdr:col>46</xdr:col>
      <xdr:colOff>38100</xdr:colOff>
      <xdr:row>37</xdr:row>
      <xdr:rowOff>64218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55345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155125</xdr:rowOff>
    </xdr:from>
    <xdr:to>
      <xdr:col>41</xdr:col>
      <xdr:colOff>101600</xdr:colOff>
      <xdr:row>35</xdr:row>
      <xdr:rowOff>85275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76402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38229</xdr:rowOff>
    </xdr:from>
    <xdr:to>
      <xdr:col>36</xdr:col>
      <xdr:colOff>165100</xdr:colOff>
      <xdr:row>37</xdr:row>
      <xdr:rowOff>139829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130956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169308</xdr:rowOff>
    </xdr:from>
    <xdr:to>
      <xdr:col>55</xdr:col>
      <xdr:colOff>0</xdr:colOff>
      <xdr:row>58</xdr:row>
      <xdr:rowOff>22743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41958"/>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150926</xdr:rowOff>
    </xdr:from>
    <xdr:to>
      <xdr:col>50</xdr:col>
      <xdr:colOff>114300</xdr:colOff>
      <xdr:row>57</xdr:row>
      <xdr:rowOff>169308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3576"/>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150926</xdr:rowOff>
    </xdr:from>
    <xdr:to>
      <xdr:col>45</xdr:col>
      <xdr:colOff>177800</xdr:colOff>
      <xdr:row>58</xdr:row>
      <xdr:rowOff>21177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3576"/>
          <a:ext cx="889000" cy="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12491</xdr:rowOff>
    </xdr:from>
    <xdr:to>
      <xdr:col>41</xdr:col>
      <xdr:colOff>50800</xdr:colOff>
      <xdr:row>58</xdr:row>
      <xdr:rowOff>21177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659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143393</xdr:rowOff>
    </xdr:from>
    <xdr:to>
      <xdr:col>55</xdr:col>
      <xdr:colOff>50800</xdr:colOff>
      <xdr:row>58</xdr:row>
      <xdr:rowOff>73543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102770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118508</xdr:rowOff>
    </xdr:from>
    <xdr:to>
      <xdr:col>50</xdr:col>
      <xdr:colOff>165100</xdr:colOff>
      <xdr:row>58</xdr:row>
      <xdr:rowOff>48658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65185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6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100126</xdr:rowOff>
    </xdr:from>
    <xdr:to>
      <xdr:col>46</xdr:col>
      <xdr:colOff>38100</xdr:colOff>
      <xdr:row>58</xdr:row>
      <xdr:rowOff>30276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46803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141827</xdr:rowOff>
    </xdr:from>
    <xdr:to>
      <xdr:col>41</xdr:col>
      <xdr:colOff>101600</xdr:colOff>
      <xdr:row>58</xdr:row>
      <xdr:rowOff>71977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88504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133141</xdr:rowOff>
    </xdr:from>
    <xdr:to>
      <xdr:col>36</xdr:col>
      <xdr:colOff>165100</xdr:colOff>
      <xdr:row>58</xdr:row>
      <xdr:rowOff>63291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79818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8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134858</xdr:rowOff>
    </xdr:from>
    <xdr:to>
      <xdr:col>55</xdr:col>
      <xdr:colOff>0</xdr:colOff>
      <xdr:row>78</xdr:row>
      <xdr:rowOff>139402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958"/>
          <a:ext cx="8382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104248</xdr:rowOff>
    </xdr:from>
    <xdr:to>
      <xdr:col>50</xdr:col>
      <xdr:colOff>114300</xdr:colOff>
      <xdr:row>78</xdr:row>
      <xdr:rowOff>134858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734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63715</xdr:rowOff>
    </xdr:from>
    <xdr:to>
      <xdr:col>45</xdr:col>
      <xdr:colOff>177800</xdr:colOff>
      <xdr:row>78</xdr:row>
      <xdr:rowOff>104248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6815"/>
          <a:ext cx="889000" cy="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63715</xdr:rowOff>
    </xdr:from>
    <xdr:to>
      <xdr:col>41</xdr:col>
      <xdr:colOff>50800</xdr:colOff>
      <xdr:row>78</xdr:row>
      <xdr:rowOff>65012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6815"/>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88602</xdr:rowOff>
    </xdr:from>
    <xdr:to>
      <xdr:col>55</xdr:col>
      <xdr:colOff>50800</xdr:colOff>
      <xdr:row>79</xdr:row>
      <xdr:rowOff>18752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84058</xdr:rowOff>
    </xdr:from>
    <xdr:to>
      <xdr:col>50</xdr:col>
      <xdr:colOff>165100</xdr:colOff>
      <xdr:row>79</xdr:row>
      <xdr:rowOff>14208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53448</xdr:rowOff>
    </xdr:from>
    <xdr:to>
      <xdr:col>46</xdr:col>
      <xdr:colOff>38100</xdr:colOff>
      <xdr:row>78</xdr:row>
      <xdr:rowOff>155048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12915</xdr:rowOff>
    </xdr:from>
    <xdr:to>
      <xdr:col>41</xdr:col>
      <xdr:colOff>101600</xdr:colOff>
      <xdr:row>78</xdr:row>
      <xdr:rowOff>114515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131042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6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14212</xdr:rowOff>
    </xdr:from>
    <xdr:to>
      <xdr:col>36</xdr:col>
      <xdr:colOff>165100</xdr:colOff>
      <xdr:row>78</xdr:row>
      <xdr:rowOff>115812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132339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6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24231</xdr:rowOff>
    </xdr:from>
    <xdr:to>
      <xdr:col>55</xdr:col>
      <xdr:colOff>0</xdr:colOff>
      <xdr:row>94</xdr:row>
      <xdr:rowOff>154684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140531"/>
          <a:ext cx="838200" cy="1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24231</xdr:rowOff>
    </xdr:from>
    <xdr:to>
      <xdr:col>50</xdr:col>
      <xdr:colOff>114300</xdr:colOff>
      <xdr:row>94</xdr:row>
      <xdr:rowOff>96241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40531"/>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96241</xdr:rowOff>
    </xdr:from>
    <xdr:to>
      <xdr:col>45</xdr:col>
      <xdr:colOff>177800</xdr:colOff>
      <xdr:row>97</xdr:row>
      <xdr:rowOff>168565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12541"/>
          <a:ext cx="889000" cy="58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121327</xdr:rowOff>
    </xdr:from>
    <xdr:to>
      <xdr:col>41</xdr:col>
      <xdr:colOff>50800</xdr:colOff>
      <xdr:row>97</xdr:row>
      <xdr:rowOff>168565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1977"/>
          <a:ext cx="889000" cy="4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103884</xdr:rowOff>
    </xdr:from>
    <xdr:to>
      <xdr:col>55</xdr:col>
      <xdr:colOff>50800</xdr:colOff>
      <xdr:row>95</xdr:row>
      <xdr:rowOff>34034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126761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144881</xdr:rowOff>
    </xdr:from>
    <xdr:to>
      <xdr:col>50</xdr:col>
      <xdr:colOff>165100</xdr:colOff>
      <xdr:row>94</xdr:row>
      <xdr:rowOff>75031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91558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86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45441</xdr:rowOff>
    </xdr:from>
    <xdr:to>
      <xdr:col>46</xdr:col>
      <xdr:colOff>38100</xdr:colOff>
      <xdr:row>94</xdr:row>
      <xdr:rowOff>147041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163568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3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117765</xdr:rowOff>
    </xdr:from>
    <xdr:to>
      <xdr:col>41</xdr:col>
      <xdr:colOff>101600</xdr:colOff>
      <xdr:row>98</xdr:row>
      <xdr:rowOff>47915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64442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70527</xdr:rowOff>
    </xdr:from>
    <xdr:to>
      <xdr:col>36</xdr:col>
      <xdr:colOff>165100</xdr:colOff>
      <xdr:row>98</xdr:row>
      <xdr:rowOff>677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54432</xdr:rowOff>
    </xdr:from>
    <xdr:to>
      <xdr:col>85</xdr:col>
      <xdr:colOff>127000</xdr:colOff>
      <xdr:row>39</xdr:row>
      <xdr:rowOff>67756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055182"/>
          <a:ext cx="838200" cy="69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136489</xdr:rowOff>
    </xdr:from>
    <xdr:to>
      <xdr:col>81</xdr:col>
      <xdr:colOff>50800</xdr:colOff>
      <xdr:row>39</xdr:row>
      <xdr:rowOff>67756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1589"/>
          <a:ext cx="8890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8200</xdr:rowOff>
    </xdr:from>
    <xdr:to>
      <xdr:col>76</xdr:col>
      <xdr:colOff>114300</xdr:colOff>
      <xdr:row>38</xdr:row>
      <xdr:rowOff>136489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23300"/>
          <a:ext cx="889000" cy="1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163224</xdr:rowOff>
    </xdr:from>
    <xdr:to>
      <xdr:col>71</xdr:col>
      <xdr:colOff>177800</xdr:colOff>
      <xdr:row>38</xdr:row>
      <xdr:rowOff>8200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06874"/>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3632</xdr:rowOff>
    </xdr:from>
    <xdr:to>
      <xdr:col>85</xdr:col>
      <xdr:colOff>177800</xdr:colOff>
      <xdr:row>35</xdr:row>
      <xdr:rowOff>105232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26509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8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16956</xdr:rowOff>
    </xdr:from>
    <xdr:to>
      <xdr:col>81</xdr:col>
      <xdr:colOff>101600</xdr:colOff>
      <xdr:row>39</xdr:row>
      <xdr:rowOff>118556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109683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85689</xdr:rowOff>
    </xdr:from>
    <xdr:to>
      <xdr:col>76</xdr:col>
      <xdr:colOff>165100</xdr:colOff>
      <xdr:row>39</xdr:row>
      <xdr:rowOff>15839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32366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128851</xdr:rowOff>
    </xdr:from>
    <xdr:to>
      <xdr:col>72</xdr:col>
      <xdr:colOff>38100</xdr:colOff>
      <xdr:row>38</xdr:row>
      <xdr:rowOff>59001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75528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112424</xdr:rowOff>
    </xdr:from>
    <xdr:to>
      <xdr:col>67</xdr:col>
      <xdr:colOff>101600</xdr:colOff>
      <xdr:row>38</xdr:row>
      <xdr:rowOff>42574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59101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58985</xdr:rowOff>
    </xdr:from>
    <xdr:to>
      <xdr:col>85</xdr:col>
      <xdr:colOff>127000</xdr:colOff>
      <xdr:row>75</xdr:row>
      <xdr:rowOff>60319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917735"/>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58985</xdr:rowOff>
    </xdr:from>
    <xdr:to>
      <xdr:col>81</xdr:col>
      <xdr:colOff>50800</xdr:colOff>
      <xdr:row>75</xdr:row>
      <xdr:rowOff>86040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17735"/>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86040</xdr:rowOff>
    </xdr:from>
    <xdr:to>
      <xdr:col>76</xdr:col>
      <xdr:colOff>114300</xdr:colOff>
      <xdr:row>75</xdr:row>
      <xdr:rowOff>118189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44790"/>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113605</xdr:rowOff>
    </xdr:from>
    <xdr:to>
      <xdr:col>71</xdr:col>
      <xdr:colOff>177800</xdr:colOff>
      <xdr:row>75</xdr:row>
      <xdr:rowOff>118189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972355"/>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9519</xdr:rowOff>
    </xdr:from>
    <xdr:to>
      <xdr:col>85</xdr:col>
      <xdr:colOff>177800</xdr:colOff>
      <xdr:row>75</xdr:row>
      <xdr:rowOff>111119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32396</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1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8185</xdr:rowOff>
    </xdr:from>
    <xdr:to>
      <xdr:col>81</xdr:col>
      <xdr:colOff>101600</xdr:colOff>
      <xdr:row>75</xdr:row>
      <xdr:rowOff>109785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126312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64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35240</xdr:rowOff>
    </xdr:from>
    <xdr:to>
      <xdr:col>76</xdr:col>
      <xdr:colOff>165100</xdr:colOff>
      <xdr:row>75</xdr:row>
      <xdr:rowOff>136840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153367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6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67389</xdr:rowOff>
    </xdr:from>
    <xdr:to>
      <xdr:col>72</xdr:col>
      <xdr:colOff>38100</xdr:colOff>
      <xdr:row>75</xdr:row>
      <xdr:rowOff>168988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26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14066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0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62805</xdr:rowOff>
    </xdr:from>
    <xdr:to>
      <xdr:col>67</xdr:col>
      <xdr:colOff>101600</xdr:colOff>
      <xdr:row>75</xdr:row>
      <xdr:rowOff>164405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9482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69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26783</xdr:rowOff>
    </xdr:from>
    <xdr:to>
      <xdr:col>85</xdr:col>
      <xdr:colOff>127000</xdr:colOff>
      <xdr:row>97</xdr:row>
      <xdr:rowOff>106688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57433"/>
          <a:ext cx="838200" cy="7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26783</xdr:rowOff>
    </xdr:from>
    <xdr:to>
      <xdr:col>81</xdr:col>
      <xdr:colOff>50800</xdr:colOff>
      <xdr:row>97</xdr:row>
      <xdr:rowOff>67277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57433"/>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67277</xdr:rowOff>
    </xdr:from>
    <xdr:to>
      <xdr:col>76</xdr:col>
      <xdr:colOff>114300</xdr:colOff>
      <xdr:row>97</xdr:row>
      <xdr:rowOff>166001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97927"/>
          <a:ext cx="889000" cy="9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166001</xdr:rowOff>
    </xdr:from>
    <xdr:to>
      <xdr:col>71</xdr:col>
      <xdr:colOff>177800</xdr:colOff>
      <xdr:row>98</xdr:row>
      <xdr:rowOff>4888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96651"/>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55888</xdr:rowOff>
    </xdr:from>
    <xdr:to>
      <xdr:col>85</xdr:col>
      <xdr:colOff>177800</xdr:colOff>
      <xdr:row>97</xdr:row>
      <xdr:rowOff>157488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78765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147433</xdr:rowOff>
    </xdr:from>
    <xdr:to>
      <xdr:col>81</xdr:col>
      <xdr:colOff>101600</xdr:colOff>
      <xdr:row>97</xdr:row>
      <xdr:rowOff>77583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94110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8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16477</xdr:rowOff>
    </xdr:from>
    <xdr:to>
      <xdr:col>76</xdr:col>
      <xdr:colOff>165100</xdr:colOff>
      <xdr:row>97</xdr:row>
      <xdr:rowOff>118077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134604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42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115201</xdr:rowOff>
    </xdr:from>
    <xdr:to>
      <xdr:col>72</xdr:col>
      <xdr:colOff>38100</xdr:colOff>
      <xdr:row>98</xdr:row>
      <xdr:rowOff>45351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61878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125538</xdr:rowOff>
    </xdr:from>
    <xdr:to>
      <xdr:col>67</xdr:col>
      <xdr:colOff>101600</xdr:colOff>
      <xdr:row>98</xdr:row>
      <xdr:rowOff>55688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72215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98346</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13446"/>
          <a:ext cx="838200" cy="4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47546</xdr:rowOff>
    </xdr:from>
    <xdr:to>
      <xdr:col>116</xdr:col>
      <xdr:colOff>114300</xdr:colOff>
      <xdr:row>38</xdr:row>
      <xdr:rowOff>149146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6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138653</xdr:rowOff>
    </xdr:from>
    <xdr:to>
      <xdr:col>116</xdr:col>
      <xdr:colOff>63500</xdr:colOff>
      <xdr:row>58</xdr:row>
      <xdr:rowOff>138671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2753"/>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138671</xdr:rowOff>
    </xdr:from>
    <xdr:to>
      <xdr:col>111</xdr:col>
      <xdr:colOff>177800</xdr:colOff>
      <xdr:row>58</xdr:row>
      <xdr:rowOff>138689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277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138689</xdr:rowOff>
    </xdr:from>
    <xdr:to>
      <xdr:col>107</xdr:col>
      <xdr:colOff>50800</xdr:colOff>
      <xdr:row>58</xdr:row>
      <xdr:rowOff>138717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278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138717</xdr:rowOff>
    </xdr:from>
    <xdr:to>
      <xdr:col>102</xdr:col>
      <xdr:colOff>114300</xdr:colOff>
      <xdr:row>58</xdr:row>
      <xdr:rowOff>138726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2817"/>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87853</xdr:rowOff>
    </xdr:from>
    <xdr:to>
      <xdr:col>116</xdr:col>
      <xdr:colOff>114300</xdr:colOff>
      <xdr:row>59</xdr:row>
      <xdr:rowOff>18003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87871</xdr:rowOff>
    </xdr:from>
    <xdr:to>
      <xdr:col>112</xdr:col>
      <xdr:colOff>38100</xdr:colOff>
      <xdr:row>59</xdr:row>
      <xdr:rowOff>18021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9148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87889</xdr:rowOff>
    </xdr:from>
    <xdr:to>
      <xdr:col>107</xdr:col>
      <xdr:colOff>101600</xdr:colOff>
      <xdr:row>59</xdr:row>
      <xdr:rowOff>18039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9166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87917</xdr:rowOff>
    </xdr:from>
    <xdr:to>
      <xdr:col>102</xdr:col>
      <xdr:colOff>165100</xdr:colOff>
      <xdr:row>59</xdr:row>
      <xdr:rowOff>18067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9194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87926</xdr:rowOff>
    </xdr:from>
    <xdr:to>
      <xdr:col>98</xdr:col>
      <xdr:colOff>38100</xdr:colOff>
      <xdr:row>59</xdr:row>
      <xdr:rowOff>18076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9203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101029</xdr:rowOff>
    </xdr:from>
    <xdr:to>
      <xdr:col>116</xdr:col>
      <xdr:colOff>63500</xdr:colOff>
      <xdr:row>75</xdr:row>
      <xdr:rowOff>21806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88329"/>
          <a:ext cx="83820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21806</xdr:rowOff>
    </xdr:from>
    <xdr:to>
      <xdr:col>111</xdr:col>
      <xdr:colOff>177800</xdr:colOff>
      <xdr:row>75</xdr:row>
      <xdr:rowOff>78245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80556"/>
          <a:ext cx="8890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78245</xdr:rowOff>
    </xdr:from>
    <xdr:to>
      <xdr:col>107</xdr:col>
      <xdr:colOff>50800</xdr:colOff>
      <xdr:row>75</xdr:row>
      <xdr:rowOff>83426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36995"/>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83426</xdr:rowOff>
    </xdr:from>
    <xdr:to>
      <xdr:col>102</xdr:col>
      <xdr:colOff>114300</xdr:colOff>
      <xdr:row>75</xdr:row>
      <xdr:rowOff>137389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42176"/>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50229</xdr:rowOff>
    </xdr:from>
    <xdr:to>
      <xdr:col>116</xdr:col>
      <xdr:colOff>114300</xdr:colOff>
      <xdr:row>74</xdr:row>
      <xdr:rowOff>151829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73106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142456</xdr:rowOff>
    </xdr:from>
    <xdr:to>
      <xdr:col>112</xdr:col>
      <xdr:colOff>38100</xdr:colOff>
      <xdr:row>75</xdr:row>
      <xdr:rowOff>72606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89133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27445</xdr:rowOff>
    </xdr:from>
    <xdr:to>
      <xdr:col>107</xdr:col>
      <xdr:colOff>101600</xdr:colOff>
      <xdr:row>75</xdr:row>
      <xdr:rowOff>129045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145572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32626</xdr:rowOff>
    </xdr:from>
    <xdr:to>
      <xdr:col>102</xdr:col>
      <xdr:colOff>165100</xdr:colOff>
      <xdr:row>75</xdr:row>
      <xdr:rowOff>134226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150753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86589</xdr:rowOff>
    </xdr:from>
    <xdr:to>
      <xdr:col>98</xdr:col>
      <xdr:colOff>38100</xdr:colOff>
      <xdr:row>76</xdr:row>
      <xdr:rowOff>16739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歳出決算総額は、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1,295,675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211,483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円となっており、類似団体平均を上回っている。本町は離島や広域な行政区域を有しており、職員数が類似団体に比べ多くなっていることなどから人件費が多額になっている。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普通建設事業費（うち更新整備）は、住民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245,412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円となっており、類似団体平均を上回っている。。前年度から減となった要因は、給食センター建替事業の完了によるものである。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災害復旧事業費は、住民</a:t>
          </a:r>
          <a:r>
            <a:rPr lang="en-US" altLang="ja-JP" sz="1100">
              <a:effectLst/>
              <a:latin typeface="ＭＳ ゴシック" panose="020B0609070205080204" pitchFamily="49" charset="-128"/>
              <a:ea typeface="ＭＳ ゴシック" panose="020B0609070205080204" pitchFamily="49" charset="-128"/>
            </a:rPr>
            <a:t>1</a:t>
          </a:r>
          <a:r>
            <a:rPr lang="ja-JP" altLang="en-US" sz="1100">
              <a:effectLst/>
              <a:latin typeface="ＭＳ ゴシック" panose="020B0609070205080204" pitchFamily="49" charset="-128"/>
              <a:ea typeface="ＭＳ ゴシック" panose="020B0609070205080204" pitchFamily="49" charset="-128"/>
            </a:rPr>
            <a:t>人当たり</a:t>
          </a:r>
          <a:r>
            <a:rPr lang="en-US" altLang="ja-JP" sz="1100">
              <a:effectLst/>
              <a:latin typeface="ＭＳ ゴシック" panose="020B0609070205080204" pitchFamily="49" charset="-128"/>
              <a:ea typeface="ＭＳ ゴシック" panose="020B0609070205080204" pitchFamily="49" charset="-128"/>
            </a:rPr>
            <a:t>67,083</a:t>
          </a:r>
          <a:r>
            <a:rPr lang="ja-JP" altLang="en-US" sz="1100">
              <a:effectLst/>
              <a:latin typeface="ＭＳ ゴシック" panose="020B0609070205080204" pitchFamily="49" charset="-128"/>
              <a:ea typeface="ＭＳ ゴシック" panose="020B0609070205080204" pitchFamily="49" charset="-128"/>
            </a:rPr>
            <a:t>円となっており、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lang="ja-JP" altLang="en-US" sz="1100">
              <a:effectLst/>
              <a:latin typeface="ＭＳ ゴシック" panose="020B0609070205080204" pitchFamily="49" charset="-128"/>
              <a:ea typeface="ＭＳ ゴシック" panose="020B0609070205080204" pitchFamily="49" charset="-128"/>
            </a:rPr>
            <a:t>前年度から増となった要因は、豪雨災害の発生によるものである。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89,441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前年度から減となった要因は、災害復旧事業費にかかる経費が大幅増となったことによるものである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93164</xdr:rowOff>
    </xdr:from>
    <xdr:to>
      <xdr:col>24</xdr:col>
      <xdr:colOff>63500</xdr:colOff>
      <xdr:row>35</xdr:row>
      <xdr:rowOff>138230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93914"/>
          <a:ext cx="8382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93164</xdr:rowOff>
    </xdr:from>
    <xdr:to>
      <xdr:col>19</xdr:col>
      <xdr:colOff>177800</xdr:colOff>
      <xdr:row>36</xdr:row>
      <xdr:rowOff>96756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3914"/>
          <a:ext cx="889000" cy="1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96756</xdr:rowOff>
    </xdr:from>
    <xdr:to>
      <xdr:col>15</xdr:col>
      <xdr:colOff>50800</xdr:colOff>
      <xdr:row>36</xdr:row>
      <xdr:rowOff>106553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689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37810</xdr:rowOff>
    </xdr:from>
    <xdr:to>
      <xdr:col>10</xdr:col>
      <xdr:colOff>114300</xdr:colOff>
      <xdr:row>36</xdr:row>
      <xdr:rowOff>106553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0010"/>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87430</xdr:rowOff>
    </xdr:from>
    <xdr:to>
      <xdr:col>24</xdr:col>
      <xdr:colOff>114300</xdr:colOff>
      <xdr:row>36</xdr:row>
      <xdr:rowOff>17580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110307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42364</xdr:rowOff>
    </xdr:from>
    <xdr:to>
      <xdr:col>20</xdr:col>
      <xdr:colOff>38100</xdr:colOff>
      <xdr:row>35</xdr:row>
      <xdr:rowOff>143964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160491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45956</xdr:rowOff>
    </xdr:from>
    <xdr:to>
      <xdr:col>15</xdr:col>
      <xdr:colOff>101600</xdr:colOff>
      <xdr:row>36</xdr:row>
      <xdr:rowOff>147556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138683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1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55753</xdr:rowOff>
    </xdr:from>
    <xdr:to>
      <xdr:col>10</xdr:col>
      <xdr:colOff>165100</xdr:colOff>
      <xdr:row>36</xdr:row>
      <xdr:rowOff>157353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148480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158460</xdr:rowOff>
    </xdr:from>
    <xdr:to>
      <xdr:col>6</xdr:col>
      <xdr:colOff>38100</xdr:colOff>
      <xdr:row>36</xdr:row>
      <xdr:rowOff>88610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79737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150206</xdr:rowOff>
    </xdr:from>
    <xdr:to>
      <xdr:col>24</xdr:col>
      <xdr:colOff>63500</xdr:colOff>
      <xdr:row>58</xdr:row>
      <xdr:rowOff>9371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22856"/>
          <a:ext cx="8382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146497</xdr:rowOff>
    </xdr:from>
    <xdr:to>
      <xdr:col>19</xdr:col>
      <xdr:colOff>177800</xdr:colOff>
      <xdr:row>57</xdr:row>
      <xdr:rowOff>150206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19147"/>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12273</xdr:rowOff>
    </xdr:from>
    <xdr:to>
      <xdr:col>15</xdr:col>
      <xdr:colOff>50800</xdr:colOff>
      <xdr:row>57</xdr:row>
      <xdr:rowOff>146497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84923"/>
          <a:ext cx="889000" cy="1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12273</xdr:rowOff>
    </xdr:from>
    <xdr:to>
      <xdr:col>10</xdr:col>
      <xdr:colOff>114300</xdr:colOff>
      <xdr:row>58</xdr:row>
      <xdr:rowOff>75950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84923"/>
          <a:ext cx="889000" cy="2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130021</xdr:rowOff>
    </xdr:from>
    <xdr:to>
      <xdr:col>24</xdr:col>
      <xdr:colOff>114300</xdr:colOff>
      <xdr:row>58</xdr:row>
      <xdr:rowOff>60171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152898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99406</xdr:rowOff>
    </xdr:from>
    <xdr:to>
      <xdr:col>20</xdr:col>
      <xdr:colOff>38100</xdr:colOff>
      <xdr:row>58</xdr:row>
      <xdr:rowOff>29556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4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95697</xdr:rowOff>
    </xdr:from>
    <xdr:to>
      <xdr:col>15</xdr:col>
      <xdr:colOff>101600</xdr:colOff>
      <xdr:row>58</xdr:row>
      <xdr:rowOff>25847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42374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132923</xdr:rowOff>
    </xdr:from>
    <xdr:to>
      <xdr:col>10</xdr:col>
      <xdr:colOff>165100</xdr:colOff>
      <xdr:row>57</xdr:row>
      <xdr:rowOff>63073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79600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0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25150</xdr:rowOff>
    </xdr:from>
    <xdr:to>
      <xdr:col>6</xdr:col>
      <xdr:colOff>38100</xdr:colOff>
      <xdr:row>58</xdr:row>
      <xdr:rowOff>126750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143277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4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116452</xdr:rowOff>
    </xdr:from>
    <xdr:to>
      <xdr:col>24</xdr:col>
      <xdr:colOff>63500</xdr:colOff>
      <xdr:row>77</xdr:row>
      <xdr:rowOff>13102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46652"/>
          <a:ext cx="8382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134812</xdr:rowOff>
    </xdr:from>
    <xdr:to>
      <xdr:col>19</xdr:col>
      <xdr:colOff>177800</xdr:colOff>
      <xdr:row>77</xdr:row>
      <xdr:rowOff>13102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65012"/>
          <a:ext cx="8890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134812</xdr:rowOff>
    </xdr:from>
    <xdr:to>
      <xdr:col>15</xdr:col>
      <xdr:colOff>50800</xdr:colOff>
      <xdr:row>77</xdr:row>
      <xdr:rowOff>102538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5012"/>
          <a:ext cx="889000" cy="1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102538</xdr:rowOff>
    </xdr:from>
    <xdr:to>
      <xdr:col>10</xdr:col>
      <xdr:colOff>114300</xdr:colOff>
      <xdr:row>77</xdr:row>
      <xdr:rowOff>125546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4188"/>
          <a:ext cx="8890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65652</xdr:rowOff>
    </xdr:from>
    <xdr:to>
      <xdr:col>24</xdr:col>
      <xdr:colOff>114300</xdr:colOff>
      <xdr:row>76</xdr:row>
      <xdr:rowOff>167252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88528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133752</xdr:rowOff>
    </xdr:from>
    <xdr:to>
      <xdr:col>20</xdr:col>
      <xdr:colOff>38100</xdr:colOff>
      <xdr:row>77</xdr:row>
      <xdr:rowOff>63902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84012</xdr:rowOff>
    </xdr:from>
    <xdr:to>
      <xdr:col>15</xdr:col>
      <xdr:colOff>101600</xdr:colOff>
      <xdr:row>77</xdr:row>
      <xdr:rowOff>14162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51738</xdr:rowOff>
    </xdr:from>
    <xdr:to>
      <xdr:col>10</xdr:col>
      <xdr:colOff>165100</xdr:colOff>
      <xdr:row>77</xdr:row>
      <xdr:rowOff>153338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169865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2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74746</xdr:rowOff>
    </xdr:from>
    <xdr:to>
      <xdr:col>6</xdr:col>
      <xdr:colOff>38100</xdr:colOff>
      <xdr:row>78</xdr:row>
      <xdr:rowOff>4896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167473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97465</xdr:rowOff>
    </xdr:from>
    <xdr:to>
      <xdr:col>24</xdr:col>
      <xdr:colOff>63500</xdr:colOff>
      <xdr:row>98</xdr:row>
      <xdr:rowOff>97895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9565"/>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42752</xdr:rowOff>
    </xdr:from>
    <xdr:to>
      <xdr:col>19</xdr:col>
      <xdr:colOff>177800</xdr:colOff>
      <xdr:row>98</xdr:row>
      <xdr:rowOff>97895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4852"/>
          <a:ext cx="889000" cy="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42752</xdr:rowOff>
    </xdr:from>
    <xdr:to>
      <xdr:col>15</xdr:col>
      <xdr:colOff>50800</xdr:colOff>
      <xdr:row>98</xdr:row>
      <xdr:rowOff>100492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4852"/>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60713</xdr:rowOff>
    </xdr:from>
    <xdr:to>
      <xdr:col>10</xdr:col>
      <xdr:colOff>114300</xdr:colOff>
      <xdr:row>98</xdr:row>
      <xdr:rowOff>100492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2813"/>
          <a:ext cx="889000" cy="3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46665</xdr:rowOff>
    </xdr:from>
    <xdr:to>
      <xdr:col>24</xdr:col>
      <xdr:colOff>114300</xdr:colOff>
      <xdr:row>98</xdr:row>
      <xdr:rowOff>148265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47095</xdr:rowOff>
    </xdr:from>
    <xdr:to>
      <xdr:col>20</xdr:col>
      <xdr:colOff>38100</xdr:colOff>
      <xdr:row>98</xdr:row>
      <xdr:rowOff>148695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139822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163402</xdr:rowOff>
    </xdr:from>
    <xdr:to>
      <xdr:col>15</xdr:col>
      <xdr:colOff>101600</xdr:colOff>
      <xdr:row>98</xdr:row>
      <xdr:rowOff>93552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110079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6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49692</xdr:rowOff>
    </xdr:from>
    <xdr:to>
      <xdr:col>10</xdr:col>
      <xdr:colOff>165100</xdr:colOff>
      <xdr:row>98</xdr:row>
      <xdr:rowOff>151292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9913</xdr:rowOff>
    </xdr:from>
    <xdr:to>
      <xdr:col>6</xdr:col>
      <xdr:colOff>38100</xdr:colOff>
      <xdr:row>98</xdr:row>
      <xdr:rowOff>111513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128040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8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69104</xdr:rowOff>
    </xdr:from>
    <xdr:to>
      <xdr:col>55</xdr:col>
      <xdr:colOff>0</xdr:colOff>
      <xdr:row>56</xdr:row>
      <xdr:rowOff>165390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70304"/>
          <a:ext cx="8382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63462</xdr:rowOff>
    </xdr:from>
    <xdr:to>
      <xdr:col>50</xdr:col>
      <xdr:colOff>114300</xdr:colOff>
      <xdr:row>56</xdr:row>
      <xdr:rowOff>69104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64662"/>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61875</xdr:rowOff>
    </xdr:from>
    <xdr:to>
      <xdr:col>45</xdr:col>
      <xdr:colOff>177800</xdr:colOff>
      <xdr:row>56</xdr:row>
      <xdr:rowOff>63462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63075"/>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61875</xdr:rowOff>
    </xdr:from>
    <xdr:to>
      <xdr:col>41</xdr:col>
      <xdr:colOff>50800</xdr:colOff>
      <xdr:row>56</xdr:row>
      <xdr:rowOff>154582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63075"/>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114590</xdr:rowOff>
    </xdr:from>
    <xdr:to>
      <xdr:col>55</xdr:col>
      <xdr:colOff>50800</xdr:colOff>
      <xdr:row>57</xdr:row>
      <xdr:rowOff>44740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137467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18304</xdr:rowOff>
    </xdr:from>
    <xdr:to>
      <xdr:col>50</xdr:col>
      <xdr:colOff>165100</xdr:colOff>
      <xdr:row>56</xdr:row>
      <xdr:rowOff>119904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1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136431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12662</xdr:rowOff>
    </xdr:from>
    <xdr:to>
      <xdr:col>46</xdr:col>
      <xdr:colOff>38100</xdr:colOff>
      <xdr:row>56</xdr:row>
      <xdr:rowOff>114262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130789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11075</xdr:rowOff>
    </xdr:from>
    <xdr:to>
      <xdr:col>41</xdr:col>
      <xdr:colOff>101600</xdr:colOff>
      <xdr:row>56</xdr:row>
      <xdr:rowOff>112675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129202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103782</xdr:rowOff>
    </xdr:from>
    <xdr:to>
      <xdr:col>36</xdr:col>
      <xdr:colOff>165100</xdr:colOff>
      <xdr:row>57</xdr:row>
      <xdr:rowOff>33932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50459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25460</xdr:rowOff>
    </xdr:from>
    <xdr:to>
      <xdr:col>55</xdr:col>
      <xdr:colOff>0</xdr:colOff>
      <xdr:row>78</xdr:row>
      <xdr:rowOff>68788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98560"/>
          <a:ext cx="8382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25460</xdr:rowOff>
    </xdr:from>
    <xdr:to>
      <xdr:col>50</xdr:col>
      <xdr:colOff>114300</xdr:colOff>
      <xdr:row>78</xdr:row>
      <xdr:rowOff>105257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98560"/>
          <a:ext cx="8890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78930</xdr:rowOff>
    </xdr:from>
    <xdr:to>
      <xdr:col>45</xdr:col>
      <xdr:colOff>177800</xdr:colOff>
      <xdr:row>78</xdr:row>
      <xdr:rowOff>105257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203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78930</xdr:rowOff>
    </xdr:from>
    <xdr:to>
      <xdr:col>41</xdr:col>
      <xdr:colOff>50800</xdr:colOff>
      <xdr:row>78</xdr:row>
      <xdr:rowOff>152197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2030"/>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17988</xdr:rowOff>
    </xdr:from>
    <xdr:to>
      <xdr:col>55</xdr:col>
      <xdr:colOff>50800</xdr:colOff>
      <xdr:row>78</xdr:row>
      <xdr:rowOff>119588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167865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146110</xdr:rowOff>
    </xdr:from>
    <xdr:to>
      <xdr:col>50</xdr:col>
      <xdr:colOff>165100</xdr:colOff>
      <xdr:row>78</xdr:row>
      <xdr:rowOff>76260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54457</xdr:rowOff>
    </xdr:from>
    <xdr:to>
      <xdr:col>46</xdr:col>
      <xdr:colOff>38100</xdr:colOff>
      <xdr:row>78</xdr:row>
      <xdr:rowOff>156057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147184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28130</xdr:rowOff>
    </xdr:from>
    <xdr:to>
      <xdr:col>41</xdr:col>
      <xdr:colOff>101600</xdr:colOff>
      <xdr:row>78</xdr:row>
      <xdr:rowOff>129730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120857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101397</xdr:rowOff>
    </xdr:from>
    <xdr:to>
      <xdr:col>36</xdr:col>
      <xdr:colOff>165100</xdr:colOff>
      <xdr:row>79</xdr:row>
      <xdr:rowOff>31547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22674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102978</xdr:rowOff>
    </xdr:from>
    <xdr:to>
      <xdr:col>55</xdr:col>
      <xdr:colOff>0</xdr:colOff>
      <xdr:row>95</xdr:row>
      <xdr:rowOff>6573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7828"/>
          <a:ext cx="838200" cy="2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6573</xdr:rowOff>
    </xdr:from>
    <xdr:to>
      <xdr:col>50</xdr:col>
      <xdr:colOff>114300</xdr:colOff>
      <xdr:row>96</xdr:row>
      <xdr:rowOff>58885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94323"/>
          <a:ext cx="8890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32468</xdr:rowOff>
    </xdr:from>
    <xdr:to>
      <xdr:col>45</xdr:col>
      <xdr:colOff>177800</xdr:colOff>
      <xdr:row>96</xdr:row>
      <xdr:rowOff>58885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9166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119039</xdr:rowOff>
    </xdr:from>
    <xdr:to>
      <xdr:col>41</xdr:col>
      <xdr:colOff>50800</xdr:colOff>
      <xdr:row>96</xdr:row>
      <xdr:rowOff>32468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06789"/>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52178</xdr:rowOff>
    </xdr:from>
    <xdr:to>
      <xdr:col>55</xdr:col>
      <xdr:colOff>50800</xdr:colOff>
      <xdr:row>93</xdr:row>
      <xdr:rowOff>153778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75055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127223</xdr:rowOff>
    </xdr:from>
    <xdr:to>
      <xdr:col>50</xdr:col>
      <xdr:colOff>165100</xdr:colOff>
      <xdr:row>95</xdr:row>
      <xdr:rowOff>57373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73900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8085</xdr:rowOff>
    </xdr:from>
    <xdr:to>
      <xdr:col>46</xdr:col>
      <xdr:colOff>38100</xdr:colOff>
      <xdr:row>96</xdr:row>
      <xdr:rowOff>109685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126212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153118</xdr:rowOff>
    </xdr:from>
    <xdr:to>
      <xdr:col>41</xdr:col>
      <xdr:colOff>101600</xdr:colOff>
      <xdr:row>96</xdr:row>
      <xdr:rowOff>83268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99795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68239</xdr:rowOff>
    </xdr:from>
    <xdr:to>
      <xdr:col>36</xdr:col>
      <xdr:colOff>165100</xdr:colOff>
      <xdr:row>95</xdr:row>
      <xdr:rowOff>169839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14916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3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3863</xdr:rowOff>
    </xdr:from>
    <xdr:to>
      <xdr:col>85</xdr:col>
      <xdr:colOff>127000</xdr:colOff>
      <xdr:row>36</xdr:row>
      <xdr:rowOff>21236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33163"/>
          <a:ext cx="838200" cy="3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3863</xdr:rowOff>
    </xdr:from>
    <xdr:to>
      <xdr:col>81</xdr:col>
      <xdr:colOff>50800</xdr:colOff>
      <xdr:row>38</xdr:row>
      <xdr:rowOff>16958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33163"/>
          <a:ext cx="889000" cy="6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16958</xdr:rowOff>
    </xdr:from>
    <xdr:to>
      <xdr:col>76</xdr:col>
      <xdr:colOff>114300</xdr:colOff>
      <xdr:row>38</xdr:row>
      <xdr:rowOff>46268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2058"/>
          <a:ext cx="8890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104822</xdr:rowOff>
    </xdr:from>
    <xdr:to>
      <xdr:col>71</xdr:col>
      <xdr:colOff>177800</xdr:colOff>
      <xdr:row>38</xdr:row>
      <xdr:rowOff>46268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77022"/>
          <a:ext cx="889000" cy="28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141886</xdr:rowOff>
    </xdr:from>
    <xdr:to>
      <xdr:col>85</xdr:col>
      <xdr:colOff>177800</xdr:colOff>
      <xdr:row>36</xdr:row>
      <xdr:rowOff>72036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164763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124513</xdr:rowOff>
    </xdr:from>
    <xdr:to>
      <xdr:col>81</xdr:col>
      <xdr:colOff>101600</xdr:colOff>
      <xdr:row>34</xdr:row>
      <xdr:rowOff>54663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71190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5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137608</xdr:rowOff>
    </xdr:from>
    <xdr:to>
      <xdr:col>76</xdr:col>
      <xdr:colOff>165100</xdr:colOff>
      <xdr:row>38</xdr:row>
      <xdr:rowOff>67759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1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58885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166918</xdr:rowOff>
    </xdr:from>
    <xdr:to>
      <xdr:col>72</xdr:col>
      <xdr:colOff>38100</xdr:colOff>
      <xdr:row>38</xdr:row>
      <xdr:rowOff>97068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88195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54022</xdr:rowOff>
    </xdr:from>
    <xdr:to>
      <xdr:col>67</xdr:col>
      <xdr:colOff>101600</xdr:colOff>
      <xdr:row>36</xdr:row>
      <xdr:rowOff>155622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129302</xdr:rowOff>
    </xdr:from>
    <xdr:to>
      <xdr:col>85</xdr:col>
      <xdr:colOff>127000</xdr:colOff>
      <xdr:row>56</xdr:row>
      <xdr:rowOff>62319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87602"/>
          <a:ext cx="838200" cy="2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129302</xdr:rowOff>
    </xdr:from>
    <xdr:to>
      <xdr:col>81</xdr:col>
      <xdr:colOff>50800</xdr:colOff>
      <xdr:row>55</xdr:row>
      <xdr:rowOff>146832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87602"/>
          <a:ext cx="889000" cy="1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146832</xdr:rowOff>
    </xdr:from>
    <xdr:to>
      <xdr:col>76</xdr:col>
      <xdr:colOff>114300</xdr:colOff>
      <xdr:row>56</xdr:row>
      <xdr:rowOff>90673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76582"/>
          <a:ext cx="889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88791</xdr:rowOff>
    </xdr:from>
    <xdr:to>
      <xdr:col>71</xdr:col>
      <xdr:colOff>177800</xdr:colOff>
      <xdr:row>56</xdr:row>
      <xdr:rowOff>90673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89991"/>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11519</xdr:rowOff>
    </xdr:from>
    <xdr:to>
      <xdr:col>85</xdr:col>
      <xdr:colOff>177800</xdr:colOff>
      <xdr:row>56</xdr:row>
      <xdr:rowOff>113119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34396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6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78502</xdr:rowOff>
    </xdr:from>
    <xdr:to>
      <xdr:col>81</xdr:col>
      <xdr:colOff>101600</xdr:colOff>
      <xdr:row>55</xdr:row>
      <xdr:rowOff>8652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25179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11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96032</xdr:rowOff>
    </xdr:from>
    <xdr:to>
      <xdr:col>76</xdr:col>
      <xdr:colOff>165100</xdr:colOff>
      <xdr:row>56</xdr:row>
      <xdr:rowOff>26182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42709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39873</xdr:rowOff>
    </xdr:from>
    <xdr:to>
      <xdr:col>72</xdr:col>
      <xdr:colOff>38100</xdr:colOff>
      <xdr:row>56</xdr:row>
      <xdr:rowOff>141473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158000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37991</xdr:rowOff>
    </xdr:from>
    <xdr:to>
      <xdr:col>67</xdr:col>
      <xdr:colOff>101600</xdr:colOff>
      <xdr:row>56</xdr:row>
      <xdr:rowOff>139591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156118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1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54432</xdr:rowOff>
    </xdr:from>
    <xdr:to>
      <xdr:col>85</xdr:col>
      <xdr:colOff>127000</xdr:colOff>
      <xdr:row>79</xdr:row>
      <xdr:rowOff>67756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913182"/>
          <a:ext cx="838200" cy="69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136489</xdr:rowOff>
    </xdr:from>
    <xdr:to>
      <xdr:col>81</xdr:col>
      <xdr:colOff>50800</xdr:colOff>
      <xdr:row>79</xdr:row>
      <xdr:rowOff>67756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9589"/>
          <a:ext cx="8890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8201</xdr:rowOff>
    </xdr:from>
    <xdr:to>
      <xdr:col>76</xdr:col>
      <xdr:colOff>114300</xdr:colOff>
      <xdr:row>78</xdr:row>
      <xdr:rowOff>136489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1301"/>
          <a:ext cx="889000" cy="1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163224</xdr:rowOff>
    </xdr:from>
    <xdr:to>
      <xdr:col>71</xdr:col>
      <xdr:colOff>177800</xdr:colOff>
      <xdr:row>78</xdr:row>
      <xdr:rowOff>8201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6487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3632</xdr:rowOff>
    </xdr:from>
    <xdr:to>
      <xdr:col>85</xdr:col>
      <xdr:colOff>177800</xdr:colOff>
      <xdr:row>75</xdr:row>
      <xdr:rowOff>105232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8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26509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7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16956</xdr:rowOff>
    </xdr:from>
    <xdr:to>
      <xdr:col>81</xdr:col>
      <xdr:colOff>101600</xdr:colOff>
      <xdr:row>79</xdr:row>
      <xdr:rowOff>118556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109683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85689</xdr:rowOff>
    </xdr:from>
    <xdr:to>
      <xdr:col>76</xdr:col>
      <xdr:colOff>165100</xdr:colOff>
      <xdr:row>79</xdr:row>
      <xdr:rowOff>15839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32366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128851</xdr:rowOff>
    </xdr:from>
    <xdr:to>
      <xdr:col>72</xdr:col>
      <xdr:colOff>38100</xdr:colOff>
      <xdr:row>78</xdr:row>
      <xdr:rowOff>59001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75528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112424</xdr:rowOff>
    </xdr:from>
    <xdr:to>
      <xdr:col>67</xdr:col>
      <xdr:colOff>101600</xdr:colOff>
      <xdr:row>78</xdr:row>
      <xdr:rowOff>42574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59101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58986</xdr:rowOff>
    </xdr:from>
    <xdr:to>
      <xdr:col>85</xdr:col>
      <xdr:colOff>127000</xdr:colOff>
      <xdr:row>95</xdr:row>
      <xdr:rowOff>60319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4673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58986</xdr:rowOff>
    </xdr:from>
    <xdr:to>
      <xdr:col>81</xdr:col>
      <xdr:colOff>50800</xdr:colOff>
      <xdr:row>95</xdr:row>
      <xdr:rowOff>86040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46736"/>
          <a:ext cx="8890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86040</xdr:rowOff>
    </xdr:from>
    <xdr:to>
      <xdr:col>76</xdr:col>
      <xdr:colOff>114300</xdr:colOff>
      <xdr:row>95</xdr:row>
      <xdr:rowOff>118188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373790"/>
          <a:ext cx="889000" cy="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113605</xdr:rowOff>
    </xdr:from>
    <xdr:to>
      <xdr:col>71</xdr:col>
      <xdr:colOff>177800</xdr:colOff>
      <xdr:row>95</xdr:row>
      <xdr:rowOff>118188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01355"/>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9519</xdr:rowOff>
    </xdr:from>
    <xdr:to>
      <xdr:col>85</xdr:col>
      <xdr:colOff>177800</xdr:colOff>
      <xdr:row>95</xdr:row>
      <xdr:rowOff>111119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32396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8186</xdr:rowOff>
    </xdr:from>
    <xdr:to>
      <xdr:col>81</xdr:col>
      <xdr:colOff>101600</xdr:colOff>
      <xdr:row>95</xdr:row>
      <xdr:rowOff>109786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126313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07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35240</xdr:rowOff>
    </xdr:from>
    <xdr:to>
      <xdr:col>76</xdr:col>
      <xdr:colOff>165100</xdr:colOff>
      <xdr:row>95</xdr:row>
      <xdr:rowOff>136840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153367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0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67388</xdr:rowOff>
    </xdr:from>
    <xdr:to>
      <xdr:col>72</xdr:col>
      <xdr:colOff>38100</xdr:colOff>
      <xdr:row>95</xdr:row>
      <xdr:rowOff>168988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14065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62805</xdr:rowOff>
    </xdr:from>
    <xdr:to>
      <xdr:col>67</xdr:col>
      <xdr:colOff>101600</xdr:colOff>
      <xdr:row>95</xdr:row>
      <xdr:rowOff>164405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1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22748</xdr:rowOff>
    </xdr:from>
    <xdr:to>
      <xdr:col>116</xdr:col>
      <xdr:colOff>63500</xdr:colOff>
      <xdr:row>37</xdr:row>
      <xdr:rowOff>105182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366398"/>
          <a:ext cx="8382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22748</xdr:rowOff>
    </xdr:from>
    <xdr:to>
      <xdr:col>111</xdr:col>
      <xdr:colOff>177800</xdr:colOff>
      <xdr:row>38</xdr:row>
      <xdr:rowOff>56490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366398"/>
          <a:ext cx="889000" cy="20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42134</xdr:rowOff>
    </xdr:from>
    <xdr:to>
      <xdr:col>107</xdr:col>
      <xdr:colOff>50800</xdr:colOff>
      <xdr:row>38</xdr:row>
      <xdr:rowOff>56490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557234"/>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42134</xdr:rowOff>
    </xdr:from>
    <xdr:to>
      <xdr:col>102</xdr:col>
      <xdr:colOff>114300</xdr:colOff>
      <xdr:row>38</xdr:row>
      <xdr:rowOff>54935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55723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166631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54382</xdr:rowOff>
    </xdr:from>
    <xdr:to>
      <xdr:col>116</xdr:col>
      <xdr:colOff>114300</xdr:colOff>
      <xdr:row>37</xdr:row>
      <xdr:rowOff>155982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77259</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2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143398</xdr:rowOff>
    </xdr:from>
    <xdr:to>
      <xdr:col>112</xdr:col>
      <xdr:colOff>38100</xdr:colOff>
      <xdr:row>37</xdr:row>
      <xdr:rowOff>73548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3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90075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9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5690</xdr:rowOff>
    </xdr:from>
    <xdr:to>
      <xdr:col>107</xdr:col>
      <xdr:colOff>101600</xdr:colOff>
      <xdr:row>38</xdr:row>
      <xdr:rowOff>107290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123817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2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162784</xdr:rowOff>
    </xdr:from>
    <xdr:to>
      <xdr:col>102</xdr:col>
      <xdr:colOff>165100</xdr:colOff>
      <xdr:row>38</xdr:row>
      <xdr:rowOff>92934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4135</xdr:rowOff>
    </xdr:from>
    <xdr:to>
      <xdr:col>98</xdr:col>
      <xdr:colOff>38100</xdr:colOff>
      <xdr:row>38</xdr:row>
      <xdr:rowOff>105735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5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122262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29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216,102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円となっており、類似団体平均を上回っている。前年度から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増となった要因は、電力・ガス食料品等価格高騰重点支援地方交付金事業の増によるものである。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農林水産業費は、住民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69,381</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円となっており、類似団体平均を上回っている。前年度から減となった要因は、営農用ハウス整備や農業機械格納庫整備が完了したことによるものである。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土木費は、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195,532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前年度から増となった要因は、ターミナル施設整備事業や体育館内部改修事業を開始したことによるものである。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消防費は、住民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56,255</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円となっており、類似団体平均を上回っている。前年度から減となった要因は、防災無線戸別受信機整備事業が完了したことによるものである。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教育費は、住民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130,310</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円となっており、類似団体平均を上回っている。前年度から減となった要因は、給食センター建替事業が完了したことによるものである。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災害復旧費は、住民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67,083</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円となっており、類似団体平均を上回っている。前年度から増となった要因は、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豪雨災害の発生によるものである。</a:t>
          </a:r>
          <a:endParaRPr lang="ja-JP" altLang="ja-JP">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財政調整基金残高は、前年度と比べて、物価高騰や災害により取り崩しが多くなったため減少している。標準財政規模比は</a:t>
          </a:r>
          <a:r>
            <a:rPr kumimoji="1" lang="en-US" altLang="ja-JP" sz="1200">
              <a:latin typeface="ＭＳ ゴシック" pitchFamily="49" charset="-128"/>
              <a:ea typeface="ＭＳ ゴシック" pitchFamily="49" charset="-128"/>
            </a:rPr>
            <a:t>24.10</a:t>
          </a:r>
          <a:r>
            <a:rPr kumimoji="1" lang="ja-JP" altLang="en-US" sz="1200">
              <a:latin typeface="ＭＳ ゴシック" pitchFamily="49" charset="-128"/>
              <a:ea typeface="ＭＳ ゴシック" pitchFamily="49" charset="-128"/>
            </a:rPr>
            <a:t>％と</a:t>
          </a:r>
          <a:r>
            <a:rPr kumimoji="1" lang="en-US" altLang="ja-JP" sz="1200">
              <a:latin typeface="ＭＳ ゴシック" pitchFamily="49" charset="-128"/>
              <a:ea typeface="ＭＳ ゴシック" pitchFamily="49" charset="-128"/>
            </a:rPr>
            <a:t>7.62</a:t>
          </a:r>
          <a:r>
            <a:rPr kumimoji="1" lang="ja-JP" altLang="en-US" sz="1200">
              <a:latin typeface="ＭＳ ゴシック" pitchFamily="49" charset="-128"/>
              <a:ea typeface="ＭＳ ゴシック" pitchFamily="49" charset="-128"/>
            </a:rPr>
            <a:t>ポイントの減となっている。</a:t>
          </a:r>
          <a:endParaRPr kumimoji="1" lang="en-US" altLang="ja-JP" sz="12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実質収支は、翌年度へ繰り越すべき財源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188,756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千円を除いた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705,426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標準財政規模比は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144,575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千円減となっている。物価高騰や災害による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の取り崩しが多くなったことが要因である。標準財政規模比は▲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ポイントの減となっている。</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一般会計、水道事業会計及び特別会計ともに赤字会計はないが、特別会計の経営状況は厳しく、慢性的に一般会計からの赤字補填に頼らざるをえない会計が存在する。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E49" sqref="E49:DI4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11640507</v>
      </c>
      <c r="BO4" s="449"/>
      <c r="BP4" s="449"/>
      <c r="BQ4" s="449"/>
      <c r="BR4" s="449"/>
      <c r="BS4" s="449"/>
      <c r="BT4" s="449"/>
      <c r="BU4" s="450"/>
      <c r="BV4" s="448">
        <v>11787863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12.6</v>
      </c>
      <c r="CU4" s="589"/>
      <c r="CV4" s="589"/>
      <c r="CW4" s="589"/>
      <c r="CX4" s="589"/>
      <c r="CY4" s="589"/>
      <c r="CZ4" s="589"/>
      <c r="DA4" s="590"/>
      <c r="DB4" s="588">
        <v>10.199999999999999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10746325</v>
      </c>
      <c r="BO5" s="420"/>
      <c r="BP5" s="420"/>
      <c r="BQ5" s="420"/>
      <c r="BR5" s="420"/>
      <c r="BS5" s="420"/>
      <c r="BT5" s="420"/>
      <c r="BU5" s="421"/>
      <c r="BV5" s="419">
        <v>11111287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91.3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894182</v>
      </c>
      <c r="BO6" s="420"/>
      <c r="BP6" s="420"/>
      <c r="BQ6" s="420"/>
      <c r="BR6" s="420"/>
      <c r="BS6" s="420"/>
      <c r="BT6" s="420"/>
      <c r="BU6" s="421"/>
      <c r="BV6" s="419">
        <v>676576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188756</v>
      </c>
      <c r="BO7" s="420"/>
      <c r="BP7" s="420"/>
      <c r="BQ7" s="420"/>
      <c r="BR7" s="420"/>
      <c r="BS7" s="420"/>
      <c r="BT7" s="420"/>
      <c r="BU7" s="421"/>
      <c r="BV7" s="419">
        <v>106990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5576810</v>
      </c>
      <c r="CU7" s="420"/>
      <c r="CV7" s="420"/>
      <c r="CW7" s="420"/>
      <c r="CX7" s="420"/>
      <c r="CY7" s="420"/>
      <c r="CZ7" s="420"/>
      <c r="DA7" s="421"/>
      <c r="DB7" s="419">
        <v>5566454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705426</v>
      </c>
      <c r="BO8" s="420"/>
      <c r="BP8" s="420"/>
      <c r="BQ8" s="420"/>
      <c r="BR8" s="420"/>
      <c r="BS8" s="420"/>
      <c r="BT8" s="420"/>
      <c r="BU8" s="421"/>
      <c r="BV8" s="419">
        <v>569586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8546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135840</v>
      </c>
      <c r="BO9" s="420"/>
      <c r="BP9" s="420"/>
      <c r="BQ9" s="420"/>
      <c r="BR9" s="420"/>
      <c r="BS9" s="420"/>
      <c r="BT9" s="420"/>
      <c r="BU9" s="421"/>
      <c r="BV9" s="419">
        <v>-153578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17.899999999999999</v>
      </c>
      <c r="CU9" s="417"/>
      <c r="CV9" s="417"/>
      <c r="CW9" s="417"/>
      <c r="CX9" s="417"/>
      <c r="CY9" s="417"/>
      <c r="CZ9" s="417"/>
      <c r="DA9" s="418"/>
      <c r="DB9" s="416">
        <v>18.3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9042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284793</v>
      </c>
      <c r="BO10" s="420"/>
      <c r="BP10" s="420"/>
      <c r="BQ10" s="420"/>
      <c r="BR10" s="420"/>
      <c r="BS10" s="420"/>
      <c r="BT10" s="420"/>
      <c r="BU10" s="421"/>
      <c r="BV10" s="419">
        <v>361583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8294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706129</v>
      </c>
      <c r="BO12" s="420"/>
      <c r="BP12" s="420"/>
      <c r="BQ12" s="420"/>
      <c r="BR12" s="420"/>
      <c r="BS12" s="420"/>
      <c r="BT12" s="420"/>
      <c r="BU12" s="421"/>
      <c r="BV12" s="419">
        <v>348926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8272</v>
      </c>
      <c r="S13" s="507"/>
      <c r="T13" s="507"/>
      <c r="U13" s="507"/>
      <c r="V13" s="508"/>
      <c r="W13" s="509" t="s">
        <v>131</v>
      </c>
      <c r="X13" s="405"/>
      <c r="Y13" s="405"/>
      <c r="Z13" s="405"/>
      <c r="AA13" s="405"/>
      <c r="AB13" s="406"/>
      <c r="AC13" s="372">
        <v>318</v>
      </c>
      <c r="AD13" s="373"/>
      <c r="AE13" s="373"/>
      <c r="AF13" s="373"/>
      <c r="AG13" s="374"/>
      <c r="AH13" s="372">
        <v>359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-285496</v>
      </c>
      <c r="BO13" s="420"/>
      <c r="BP13" s="420"/>
      <c r="BQ13" s="420"/>
      <c r="BR13" s="420"/>
      <c r="BS13" s="420"/>
      <c r="BT13" s="420"/>
      <c r="BU13" s="421"/>
      <c r="BV13" s="419">
        <v>-140921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9.3000000000000007</v>
      </c>
      <c r="CU13" s="417"/>
      <c r="CV13" s="417"/>
      <c r="CW13" s="417"/>
      <c r="CX13" s="417"/>
      <c r="CY13" s="417"/>
      <c r="CZ13" s="417"/>
      <c r="DA13" s="418"/>
      <c r="DB13" s="416">
        <v>8.6999999999999993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8442</v>
      </c>
      <c r="S14" s="507"/>
      <c r="T14" s="507"/>
      <c r="U14" s="507"/>
      <c r="V14" s="508"/>
      <c r="W14" s="510"/>
      <c r="X14" s="408"/>
      <c r="Y14" s="408"/>
      <c r="Z14" s="408"/>
      <c r="AA14" s="408"/>
      <c r="AB14" s="409"/>
      <c r="AC14" s="499">
        <v>8.8000000000000007</v>
      </c>
      <c r="AD14" s="500"/>
      <c r="AE14" s="500"/>
      <c r="AF14" s="500"/>
      <c r="AG14" s="501"/>
      <c r="AH14" s="499">
        <v>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8421</v>
      </c>
      <c r="S15" s="507"/>
      <c r="T15" s="507"/>
      <c r="U15" s="507"/>
      <c r="V15" s="508"/>
      <c r="W15" s="509" t="s">
        <v>137</v>
      </c>
      <c r="X15" s="405"/>
      <c r="Y15" s="405"/>
      <c r="Z15" s="405"/>
      <c r="AA15" s="405"/>
      <c r="AB15" s="406"/>
      <c r="AC15" s="372">
        <v>491</v>
      </c>
      <c r="AD15" s="373"/>
      <c r="AE15" s="373"/>
      <c r="AF15" s="373"/>
      <c r="AG15" s="374"/>
      <c r="AH15" s="372">
        <v>520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860075</v>
      </c>
      <c r="BO15" s="449"/>
      <c r="BP15" s="449"/>
      <c r="BQ15" s="449"/>
      <c r="BR15" s="449"/>
      <c r="BS15" s="449"/>
      <c r="BT15" s="449"/>
      <c r="BU15" s="450"/>
      <c r="BV15" s="448">
        <v>847540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13.6</v>
      </c>
      <c r="AD16" s="500"/>
      <c r="AE16" s="500"/>
      <c r="AF16" s="500"/>
      <c r="AG16" s="501"/>
      <c r="AH16" s="499">
        <v>13.9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5349039</v>
      </c>
      <c r="BO16" s="420"/>
      <c r="BP16" s="420"/>
      <c r="BQ16" s="420"/>
      <c r="BR16" s="420"/>
      <c r="BS16" s="420"/>
      <c r="BT16" s="420"/>
      <c r="BU16" s="421"/>
      <c r="BV16" s="419">
        <v>5315505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2797</v>
      </c>
      <c r="AD17" s="373"/>
      <c r="AE17" s="373"/>
      <c r="AF17" s="373"/>
      <c r="AG17" s="374"/>
      <c r="AH17" s="372">
        <v>2849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1066981</v>
      </c>
      <c r="BO17" s="420"/>
      <c r="BP17" s="420"/>
      <c r="BQ17" s="420"/>
      <c r="BR17" s="420"/>
      <c r="BS17" s="420"/>
      <c r="BT17" s="420"/>
      <c r="BU17" s="421"/>
      <c r="BV17" s="419">
        <v>1054160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239.65</v>
      </c>
      <c r="M18" s="472"/>
      <c r="N18" s="472"/>
      <c r="O18" s="472"/>
      <c r="P18" s="472"/>
      <c r="Q18" s="472"/>
      <c r="R18" s="473"/>
      <c r="S18" s="473"/>
      <c r="T18" s="473"/>
      <c r="U18" s="473"/>
      <c r="V18" s="474"/>
      <c r="W18" s="490"/>
      <c r="X18" s="491"/>
      <c r="Y18" s="491"/>
      <c r="Z18" s="491"/>
      <c r="AA18" s="491"/>
      <c r="AB18" s="515"/>
      <c r="AC18" s="389">
        <v>77.599999999999994</v>
      </c>
      <c r="AD18" s="390"/>
      <c r="AE18" s="390"/>
      <c r="AF18" s="390"/>
      <c r="AG18" s="475"/>
      <c r="AH18" s="389">
        <v>76.400000000000006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5219369</v>
      </c>
      <c r="BO18" s="420"/>
      <c r="BP18" s="420"/>
      <c r="BQ18" s="420"/>
      <c r="BR18" s="420"/>
      <c r="BS18" s="420"/>
      <c r="BT18" s="420"/>
      <c r="BU18" s="421"/>
      <c r="BV18" s="419">
        <v>5233045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7894916</v>
      </c>
      <c r="BO19" s="420"/>
      <c r="BP19" s="420"/>
      <c r="BQ19" s="420"/>
      <c r="BR19" s="420"/>
      <c r="BS19" s="420"/>
      <c r="BT19" s="420"/>
      <c r="BU19" s="421"/>
      <c r="BV19" s="419">
        <v>7890818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4270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8177404</v>
      </c>
      <c r="BO22" s="449"/>
      <c r="BP22" s="449"/>
      <c r="BQ22" s="449"/>
      <c r="BR22" s="449"/>
      <c r="BS22" s="449"/>
      <c r="BT22" s="449"/>
      <c r="BU22" s="450"/>
      <c r="BV22" s="448">
        <v>8545451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8082214</v>
      </c>
      <c r="BO23" s="420"/>
      <c r="BP23" s="420"/>
      <c r="BQ23" s="420"/>
      <c r="BR23" s="420"/>
      <c r="BS23" s="420"/>
      <c r="BT23" s="420"/>
      <c r="BU23" s="421"/>
      <c r="BV23" s="419">
        <v>8491601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6810</v>
      </c>
      <c r="R24" s="373"/>
      <c r="S24" s="373"/>
      <c r="T24" s="373"/>
      <c r="U24" s="373"/>
      <c r="V24" s="374"/>
      <c r="W24" s="462"/>
      <c r="X24" s="399"/>
      <c r="Y24" s="400"/>
      <c r="Z24" s="375" t="s">
        <v>161</v>
      </c>
      <c r="AA24" s="376"/>
      <c r="AB24" s="376"/>
      <c r="AC24" s="376"/>
      <c r="AD24" s="376"/>
      <c r="AE24" s="376"/>
      <c r="AF24" s="376"/>
      <c r="AG24" s="377"/>
      <c r="AH24" s="372">
        <v>170</v>
      </c>
      <c r="AI24" s="373"/>
      <c r="AJ24" s="373"/>
      <c r="AK24" s="373"/>
      <c r="AL24" s="374"/>
      <c r="AM24" s="372">
        <v>503200</v>
      </c>
      <c r="AN24" s="373"/>
      <c r="AO24" s="373"/>
      <c r="AP24" s="373"/>
      <c r="AQ24" s="373"/>
      <c r="AR24" s="374"/>
      <c r="AS24" s="372">
        <v>2960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6940268</v>
      </c>
      <c r="BO24" s="420"/>
      <c r="BP24" s="420"/>
      <c r="BQ24" s="420"/>
      <c r="BR24" s="420"/>
      <c r="BS24" s="420"/>
      <c r="BT24" s="420"/>
      <c r="BU24" s="421"/>
      <c r="BV24" s="419">
        <v>7067171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5540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230036</v>
      </c>
      <c r="BO25" s="449"/>
      <c r="BP25" s="449"/>
      <c r="BQ25" s="449"/>
      <c r="BR25" s="449"/>
      <c r="BS25" s="449"/>
      <c r="BT25" s="449"/>
      <c r="BU25" s="450"/>
      <c r="BV25" s="448">
        <v>487431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5280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3120</v>
      </c>
      <c r="R27" s="373"/>
      <c r="S27" s="373"/>
      <c r="T27" s="373"/>
      <c r="U27" s="373"/>
      <c r="V27" s="374"/>
      <c r="W27" s="462"/>
      <c r="X27" s="399"/>
      <c r="Y27" s="400"/>
      <c r="Z27" s="375" t="s">
        <v>170</v>
      </c>
      <c r="AA27" s="376"/>
      <c r="AB27" s="376"/>
      <c r="AC27" s="376"/>
      <c r="AD27" s="376"/>
      <c r="AE27" s="376"/>
      <c r="AF27" s="376"/>
      <c r="AG27" s="377"/>
      <c r="AH27" s="372">
        <v>8</v>
      </c>
      <c r="AI27" s="373"/>
      <c r="AJ27" s="373"/>
      <c r="AK27" s="373"/>
      <c r="AL27" s="374"/>
      <c r="AM27" s="372">
        <v>22306</v>
      </c>
      <c r="AN27" s="373"/>
      <c r="AO27" s="373"/>
      <c r="AP27" s="373"/>
      <c r="AQ27" s="373"/>
      <c r="AR27" s="374"/>
      <c r="AS27" s="372">
        <v>2788</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27591</v>
      </c>
      <c r="BO27" s="454"/>
      <c r="BP27" s="454"/>
      <c r="BQ27" s="454"/>
      <c r="BR27" s="454"/>
      <c r="BS27" s="454"/>
      <c r="BT27" s="454"/>
      <c r="BU27" s="455"/>
      <c r="BV27" s="453">
        <v>27591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2680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1344247</v>
      </c>
      <c r="BO28" s="449"/>
      <c r="BP28" s="449"/>
      <c r="BQ28" s="449"/>
      <c r="BR28" s="449"/>
      <c r="BS28" s="449"/>
      <c r="BT28" s="449"/>
      <c r="BU28" s="450"/>
      <c r="BV28" s="448">
        <v>1765583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8</v>
      </c>
      <c r="M29" s="373"/>
      <c r="N29" s="373"/>
      <c r="O29" s="373"/>
      <c r="P29" s="374"/>
      <c r="Q29" s="372">
        <v>2460</v>
      </c>
      <c r="R29" s="373"/>
      <c r="S29" s="373"/>
      <c r="T29" s="373"/>
      <c r="U29" s="373"/>
      <c r="V29" s="374"/>
      <c r="W29" s="463"/>
      <c r="X29" s="464"/>
      <c r="Y29" s="465"/>
      <c r="Z29" s="375" t="s">
        <v>176</v>
      </c>
      <c r="AA29" s="376"/>
      <c r="AB29" s="376"/>
      <c r="AC29" s="376"/>
      <c r="AD29" s="376"/>
      <c r="AE29" s="376"/>
      <c r="AF29" s="376"/>
      <c r="AG29" s="377"/>
      <c r="AH29" s="372">
        <v>178</v>
      </c>
      <c r="AI29" s="373"/>
      <c r="AJ29" s="373"/>
      <c r="AK29" s="373"/>
      <c r="AL29" s="374"/>
      <c r="AM29" s="372">
        <v>525506</v>
      </c>
      <c r="AN29" s="373"/>
      <c r="AO29" s="373"/>
      <c r="AP29" s="373"/>
      <c r="AQ29" s="373"/>
      <c r="AR29" s="374"/>
      <c r="AS29" s="372">
        <v>2952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216309</v>
      </c>
      <c r="BO29" s="420"/>
      <c r="BP29" s="420"/>
      <c r="BQ29" s="420"/>
      <c r="BR29" s="420"/>
      <c r="BS29" s="420"/>
      <c r="BT29" s="420"/>
      <c r="BU29" s="421"/>
      <c r="BV29" s="419">
        <v>216309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91.9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1569692</v>
      </c>
      <c r="BO30" s="454"/>
      <c r="BP30" s="454"/>
      <c r="BQ30" s="454"/>
      <c r="BR30" s="454"/>
      <c r="BS30" s="454"/>
      <c r="BT30" s="454"/>
      <c r="BU30" s="455"/>
      <c r="BV30" s="453">
        <v>1279822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瀬戸内町国民健康保険（事業勘定）特別会計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瀬戸内町水道事業会計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瀬戸内町簡易水道事業特別会計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鹿児島県市町村総合事務組合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奄美海運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瀬戸内町巡回診療施設特別会計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瀬戸内町国民健康保険（直営診療勘定）特別会計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瀬戸内町船舶交通事業特別会計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大島地区衛生組合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加計呂麻バス</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瀬戸内町介護保険特別会計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IF('各会計、関係団体の財政状況及び健全化判断比率'!B35="","",'各会計、関係団体の財政状況及び健全化判断比率'!B35)</f>
        <v>瀬戸内町古仁屋港上屋事業特別会計</v>
      </c>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大島地区消防組合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瀬戸内町後期高齢者医療事業特別会計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IF('各会計、関係団体の財政状況及び健全化判断比率'!B36="","",'各会計、関係団体の財政状況及び健全化判断比率'!B36)</f>
        <v>瀬戸内町屠畜場事業特別会計</v>
      </c>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奄美群島広域事務組合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12</v>
      </c>
      <c r="BF38" s="367"/>
      <c r="BG38" s="368" t="str">
        <f>IF('各会計、関係団体の財政状況及び健全化判断比率'!B37="","",'各会計、関係団体の財政状況及び健全化判断比率'!B37)</f>
        <v>瀬戸内町農業集落排水事業特別会計</v>
      </c>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奄美大島地区介護保険一部事務組合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鹿児島県後期高齢者医療広域連合（一般会計）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鹿児島県後期高齢者医療広域連合（特別会計）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B4fE7ZgjZCD4zd4ucOVN2h3ir0ntAk5TWP7c5PwBRYswm4LVKsL8uQPFl1q/MlvEVOOCzN+RSuWHiCjJPZQZA==" saltValue="+HZpVySlTZnwuN3tkpzp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8.57</v>
      </c>
      <c r="G34" s="33">
        <v>9.4499999999999993</v>
      </c>
      <c r="H34" s="33">
        <v>12.62</v>
      </c>
      <c r="I34" s="33">
        <v>10.23</v>
      </c>
      <c r="J34" s="34">
        <v>12.64</v>
      </c>
      <c r="K34" s="22"/>
      <c r="L34" s="22"/>
      <c r="M34" s="22"/>
      <c r="N34" s="22"/>
      <c r="O34" s="22"/>
      <c r="P34" s="22"/>
    </row>
    <row r="35" spans="1:16" ht="39" customHeight="1" x14ac:dyDescent="0.15">
      <c r="A35" s="22"/>
      <c r="B35" s="35"/>
      <c r="C35" s="1145" t="s">
        <v>538</v>
      </c>
      <c r="D35" s="1146"/>
      <c r="E35" s="1147"/>
      <c r="F35" s="36">
        <v>6.29</v>
      </c>
      <c r="G35" s="37">
        <v>6.83</v>
      </c>
      <c r="H35" s="37">
        <v>6.62</v>
      </c>
      <c r="I35" s="37">
        <v>7.09</v>
      </c>
      <c r="J35" s="38">
        <v>7.8</v>
      </c>
      <c r="K35" s="22"/>
      <c r="L35" s="22"/>
      <c r="M35" s="22"/>
      <c r="N35" s="22"/>
      <c r="O35" s="22"/>
      <c r="P35" s="22"/>
    </row>
    <row r="36" spans="1:16" ht="39" customHeight="1" x14ac:dyDescent="0.15">
      <c r="A36" s="22"/>
      <c r="B36" s="35"/>
      <c r="C36" s="1145" t="s">
        <v>539</v>
      </c>
      <c r="D36" s="1146"/>
      <c r="E36" s="1147"/>
      <c r="F36" s="36">
        <v>1.34</v>
      </c>
      <c r="G36" s="37">
        <v>0.96</v>
      </c>
      <c r="H36" s="37">
        <v>1.0900000000000001</v>
      </c>
      <c r="I36" s="37">
        <v>2.0299999999999998</v>
      </c>
      <c r="J36" s="38">
        <v>1</v>
      </c>
      <c r="K36" s="22"/>
      <c r="L36" s="22"/>
      <c r="M36" s="22"/>
      <c r="N36" s="22"/>
      <c r="O36" s="22"/>
      <c r="P36" s="22"/>
    </row>
    <row r="37" spans="1:16" ht="39" customHeight="1" x14ac:dyDescent="0.15">
      <c r="A37" s="22"/>
      <c r="B37" s="35"/>
      <c r="C37" s="1145" t="s">
        <v>540</v>
      </c>
      <c r="D37" s="1146"/>
      <c r="E37" s="1147"/>
      <c r="F37" s="36">
        <v>0</v>
      </c>
      <c r="G37" s="37">
        <v>0</v>
      </c>
      <c r="H37" s="37">
        <v>0</v>
      </c>
      <c r="I37" s="37">
        <v>0</v>
      </c>
      <c r="J37" s="38">
        <v>0.93</v>
      </c>
      <c r="K37" s="22"/>
      <c r="L37" s="22"/>
      <c r="M37" s="22"/>
      <c r="N37" s="22"/>
      <c r="O37" s="22"/>
      <c r="P37" s="22"/>
    </row>
    <row r="38" spans="1:16" ht="39" customHeight="1" x14ac:dyDescent="0.15">
      <c r="A38" s="22"/>
      <c r="B38" s="35"/>
      <c r="C38" s="1145" t="s">
        <v>541</v>
      </c>
      <c r="D38" s="1146"/>
      <c r="E38" s="1147"/>
      <c r="F38" s="36">
        <v>0.14000000000000001</v>
      </c>
      <c r="G38" s="37">
        <v>0.62</v>
      </c>
      <c r="H38" s="37">
        <v>0.4</v>
      </c>
      <c r="I38" s="37">
        <v>0.34</v>
      </c>
      <c r="J38" s="38">
        <v>0.36</v>
      </c>
      <c r="K38" s="22"/>
      <c r="L38" s="22"/>
      <c r="M38" s="22"/>
      <c r="N38" s="22"/>
      <c r="O38" s="22"/>
      <c r="P38" s="22"/>
    </row>
    <row r="39" spans="1:16" ht="39" customHeight="1" x14ac:dyDescent="0.15">
      <c r="A39" s="22"/>
      <c r="B39" s="35"/>
      <c r="C39" s="1145" t="s">
        <v>542</v>
      </c>
      <c r="D39" s="1146"/>
      <c r="E39" s="1147"/>
      <c r="F39" s="36">
        <v>0.02</v>
      </c>
      <c r="G39" s="37">
        <v>0.01</v>
      </c>
      <c r="H39" s="37">
        <v>0.02</v>
      </c>
      <c r="I39" s="37">
        <v>0.05</v>
      </c>
      <c r="J39" s="38">
        <v>0.15</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7.0000000000000007E-2</v>
      </c>
      <c r="K40" s="22"/>
      <c r="L40" s="22"/>
      <c r="M40" s="22"/>
      <c r="N40" s="22"/>
      <c r="O40" s="22"/>
      <c r="P40" s="22"/>
    </row>
    <row r="41" spans="1:16" ht="39" customHeight="1" x14ac:dyDescent="0.15">
      <c r="A41" s="22"/>
      <c r="B41" s="35"/>
      <c r="C41" s="1145" t="s">
        <v>544</v>
      </c>
      <c r="D41" s="1146"/>
      <c r="E41" s="1147"/>
      <c r="F41" s="36">
        <v>0.03</v>
      </c>
      <c r="G41" s="37">
        <v>0.02</v>
      </c>
      <c r="H41" s="37">
        <v>0.02</v>
      </c>
      <c r="I41" s="37">
        <v>0.03</v>
      </c>
      <c r="J41" s="38">
        <v>0.03</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0.49</v>
      </c>
      <c r="G43" s="42">
        <v>0</v>
      </c>
      <c r="H43" s="42">
        <v>0.03</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QHYL2CpvhF0fC/DbEokkOdXN5ItQrfWeCUR3uDTXmO/rkfhJf5uC9GRuDD+yS0tNqi+8CFshaCe6lUnAWDtoQ==" saltValue="wc/mYLqNlraTUiT1yGFw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L56" sqref="L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1443</v>
      </c>
      <c r="L45" s="60">
        <v>1416</v>
      </c>
      <c r="M45" s="60">
        <v>1456</v>
      </c>
      <c r="N45" s="60">
        <v>1486</v>
      </c>
      <c r="O45" s="61">
        <v>1458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51</v>
      </c>
      <c r="L48" s="64">
        <v>52</v>
      </c>
      <c r="M48" s="64">
        <v>49</v>
      </c>
      <c r="N48" s="64">
        <v>53</v>
      </c>
      <c r="O48" s="65">
        <v>63</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491</v>
      </c>
      <c r="L49" s="64" t="s">
        <v>491</v>
      </c>
      <c r="M49" s="64" t="s">
        <v>491</v>
      </c>
      <c r="N49" s="64" t="s">
        <v>491</v>
      </c>
      <c r="O49" s="65" t="s">
        <v>491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1151</v>
      </c>
      <c r="L52" s="64">
        <v>1111</v>
      </c>
      <c r="M52" s="64">
        <v>1125</v>
      </c>
      <c r="N52" s="64">
        <v>1120</v>
      </c>
      <c r="O52" s="65">
        <v>1049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343</v>
      </c>
      <c r="L53" s="69">
        <v>357</v>
      </c>
      <c r="M53" s="69">
        <v>380</v>
      </c>
      <c r="N53" s="69">
        <v>419</v>
      </c>
      <c r="O53" s="70">
        <v>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EKnzMD3Xz1JqK91tMm5sIjmzJRRNb5MCWxPME0jMIsHY5JMNtIascmniGG0RVgPb4h6Jdq1Bwjv6wenLcL/A==" saltValue="ehbX+5YhZu+TvIG2o/Ft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55">
        <v>8908</v>
      </c>
      <c r="J41" s="356">
        <v>8438</v>
      </c>
      <c r="K41" s="356">
        <v>8728</v>
      </c>
      <c r="L41" s="356">
        <v>8545</v>
      </c>
      <c r="M41" s="357">
        <v>8177</v>
      </c>
    </row>
    <row r="42" spans="2:13" ht="27.75" customHeight="1" x14ac:dyDescent="0.15">
      <c r="B42" s="1186"/>
      <c r="C42" s="1187"/>
      <c r="D42" s="106"/>
      <c r="E42" s="1190" t="s">
        <v>32</v>
      </c>
      <c r="F42" s="1190"/>
      <c r="G42" s="1190"/>
      <c r="H42" s="1191"/>
      <c r="I42" s="358">
        <v>1</v>
      </c>
      <c r="J42" s="359">
        <v>1</v>
      </c>
      <c r="K42" s="359">
        <v>1</v>
      </c>
      <c r="L42" s="359">
        <v>1</v>
      </c>
      <c r="M42" s="360">
        <v>1</v>
      </c>
    </row>
    <row r="43" spans="2:13" ht="27.75" customHeight="1" x14ac:dyDescent="0.15">
      <c r="B43" s="1186"/>
      <c r="C43" s="1187"/>
      <c r="D43" s="106"/>
      <c r="E43" s="1190" t="s">
        <v>33</v>
      </c>
      <c r="F43" s="1190"/>
      <c r="G43" s="1190"/>
      <c r="H43" s="1191"/>
      <c r="I43" s="358">
        <v>983</v>
      </c>
      <c r="J43" s="359">
        <v>489</v>
      </c>
      <c r="K43" s="359">
        <v>376</v>
      </c>
      <c r="L43" s="359">
        <v>243</v>
      </c>
      <c r="M43" s="360">
        <v>811</v>
      </c>
    </row>
    <row r="44" spans="2:13" ht="27.75" customHeight="1" x14ac:dyDescent="0.15">
      <c r="B44" s="1186"/>
      <c r="C44" s="1187"/>
      <c r="D44" s="106"/>
      <c r="E44" s="1190" t="s">
        <v>34</v>
      </c>
      <c r="F44" s="1190"/>
      <c r="G44" s="1190"/>
      <c r="H44" s="1191"/>
      <c r="I44" s="358" t="s">
        <v>491</v>
      </c>
      <c r="J44" s="359" t="s">
        <v>491</v>
      </c>
      <c r="K44" s="359" t="s">
        <v>491</v>
      </c>
      <c r="L44" s="359" t="s">
        <v>491</v>
      </c>
      <c r="M44" s="360" t="s">
        <v>491</v>
      </c>
    </row>
    <row r="45" spans="2:13" ht="27.75" customHeight="1" x14ac:dyDescent="0.15">
      <c r="B45" s="1186"/>
      <c r="C45" s="1187"/>
      <c r="D45" s="106"/>
      <c r="E45" s="1190" t="s">
        <v>35</v>
      </c>
      <c r="F45" s="1190"/>
      <c r="G45" s="1190"/>
      <c r="H45" s="1191"/>
      <c r="I45" s="358">
        <v>817</v>
      </c>
      <c r="J45" s="359">
        <v>721</v>
      </c>
      <c r="K45" s="359">
        <v>616</v>
      </c>
      <c r="L45" s="359">
        <v>506</v>
      </c>
      <c r="M45" s="360">
        <v>529</v>
      </c>
    </row>
    <row r="46" spans="2:13" ht="27.75" customHeight="1" x14ac:dyDescent="0.15">
      <c r="B46" s="1186"/>
      <c r="C46" s="1187"/>
      <c r="D46" s="107"/>
      <c r="E46" s="1190" t="s">
        <v>36</v>
      </c>
      <c r="F46" s="1190"/>
      <c r="G46" s="1190"/>
      <c r="H46" s="1191"/>
      <c r="I46" s="358">
        <v>164</v>
      </c>
      <c r="J46" s="359">
        <v>181</v>
      </c>
      <c r="K46" s="359">
        <v>242</v>
      </c>
      <c r="L46" s="359">
        <v>230</v>
      </c>
      <c r="M46" s="360">
        <v>200</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2238</v>
      </c>
      <c r="J50" s="359">
        <v>2469</v>
      </c>
      <c r="K50" s="359">
        <v>3270</v>
      </c>
      <c r="L50" s="359">
        <v>3554</v>
      </c>
      <c r="M50" s="360">
        <v>3222</v>
      </c>
    </row>
    <row r="51" spans="2:13" ht="27.75" customHeight="1" x14ac:dyDescent="0.15">
      <c r="B51" s="1186"/>
      <c r="C51" s="1187"/>
      <c r="D51" s="106"/>
      <c r="E51" s="1190" t="s">
        <v>42</v>
      </c>
      <c r="F51" s="1190"/>
      <c r="G51" s="1190"/>
      <c r="H51" s="1191"/>
      <c r="I51" s="358">
        <v>341</v>
      </c>
      <c r="J51" s="359">
        <v>294</v>
      </c>
      <c r="K51" s="359">
        <v>249</v>
      </c>
      <c r="L51" s="359">
        <v>207</v>
      </c>
      <c r="M51" s="360">
        <v>166</v>
      </c>
    </row>
    <row r="52" spans="2:13" ht="27.75" customHeight="1" x14ac:dyDescent="0.15">
      <c r="B52" s="1188"/>
      <c r="C52" s="1189"/>
      <c r="D52" s="106"/>
      <c r="E52" s="1190" t="s">
        <v>43</v>
      </c>
      <c r="F52" s="1190"/>
      <c r="G52" s="1190"/>
      <c r="H52" s="1191"/>
      <c r="I52" s="358">
        <v>7740</v>
      </c>
      <c r="J52" s="359">
        <v>7397</v>
      </c>
      <c r="K52" s="359">
        <v>7643</v>
      </c>
      <c r="L52" s="359">
        <v>6864</v>
      </c>
      <c r="M52" s="360">
        <v>7257</v>
      </c>
    </row>
    <row r="53" spans="2:13" ht="27.75" customHeight="1" thickBot="1" x14ac:dyDescent="0.2">
      <c r="B53" s="1192" t="s">
        <v>19</v>
      </c>
      <c r="C53" s="1193"/>
      <c r="D53" s="110"/>
      <c r="E53" s="1194" t="s">
        <v>44</v>
      </c>
      <c r="F53" s="1194"/>
      <c r="G53" s="1194"/>
      <c r="H53" s="1195"/>
      <c r="I53" s="361">
        <v>554</v>
      </c>
      <c r="J53" s="362">
        <v>-330</v>
      </c>
      <c r="K53" s="362">
        <v>-1199</v>
      </c>
      <c r="L53" s="362">
        <v>-1100</v>
      </c>
      <c r="M53" s="363">
        <v>-927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vKxEaR08p2zQn1FifoHCV6lTzLe7b7XXIwT3E2L4KbPT37BvxVKDrgUc9MHiTGsP+afP9EcCgYMYvDJlEoHHw==" saltValue="D3/hu/pnqe9b8iyxer25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1753</v>
      </c>
      <c r="G55" s="122">
        <v>1766</v>
      </c>
      <c r="H55" s="123">
        <v>1344</v>
      </c>
    </row>
    <row r="56" spans="2:8" ht="52.5" customHeight="1" x14ac:dyDescent="0.15">
      <c r="B56" s="124"/>
      <c r="C56" s="1213" t="s">
        <v>47</v>
      </c>
      <c r="D56" s="1213"/>
      <c r="E56" s="1214"/>
      <c r="F56" s="125">
        <v>216</v>
      </c>
      <c r="G56" s="125">
        <v>216</v>
      </c>
      <c r="H56" s="126">
        <v>216</v>
      </c>
    </row>
    <row r="57" spans="2:8" ht="53.25" customHeight="1" x14ac:dyDescent="0.15">
      <c r="B57" s="124"/>
      <c r="C57" s="1215" t="s">
        <v>48</v>
      </c>
      <c r="D57" s="1215"/>
      <c r="E57" s="1216"/>
      <c r="F57" s="127">
        <v>987</v>
      </c>
      <c r="G57" s="127">
        <v>1280</v>
      </c>
      <c r="H57" s="128">
        <v>1570</v>
      </c>
    </row>
    <row r="58" spans="2:8" ht="45.75" customHeight="1" x14ac:dyDescent="0.15">
      <c r="B58" s="129"/>
      <c r="C58" s="1203" t="s">
        <v>562</v>
      </c>
      <c r="D58" s="1204"/>
      <c r="E58" s="1205"/>
      <c r="F58" s="130">
        <v>854</v>
      </c>
      <c r="G58" s="130">
        <v>1133</v>
      </c>
      <c r="H58" s="131">
        <v>1381</v>
      </c>
    </row>
    <row r="59" spans="2:8" ht="45.75" customHeight="1" x14ac:dyDescent="0.15">
      <c r="B59" s="129"/>
      <c r="C59" s="1203" t="s">
        <v>563</v>
      </c>
      <c r="D59" s="1204"/>
      <c r="E59" s="1205"/>
      <c r="F59" s="130">
        <v>105</v>
      </c>
      <c r="G59" s="130">
        <v>89</v>
      </c>
      <c r="H59" s="131">
        <v>120</v>
      </c>
    </row>
    <row r="60" spans="2:8" ht="45.75" customHeight="1" x14ac:dyDescent="0.15">
      <c r="B60" s="129"/>
      <c r="C60" s="1203" t="s">
        <v>564</v>
      </c>
      <c r="D60" s="1204"/>
      <c r="E60" s="1205"/>
      <c r="F60" s="130">
        <v>0</v>
      </c>
      <c r="G60" s="130">
        <v>10</v>
      </c>
      <c r="H60" s="131">
        <v>23</v>
      </c>
    </row>
    <row r="61" spans="2:8" ht="45.75" customHeight="1" x14ac:dyDescent="0.15">
      <c r="B61" s="129"/>
      <c r="C61" s="1203" t="s">
        <v>565</v>
      </c>
      <c r="D61" s="1204"/>
      <c r="E61" s="1205"/>
      <c r="F61" s="130">
        <v>0</v>
      </c>
      <c r="G61" s="130">
        <v>18</v>
      </c>
      <c r="H61" s="131">
        <v>16</v>
      </c>
    </row>
    <row r="62" spans="2:8" ht="45.75" customHeight="1" thickBot="1" x14ac:dyDescent="0.2">
      <c r="B62" s="132"/>
      <c r="C62" s="1206" t="s">
        <v>566</v>
      </c>
      <c r="D62" s="1207"/>
      <c r="E62" s="1208"/>
      <c r="F62" s="133">
        <v>10</v>
      </c>
      <c r="G62" s="133">
        <v>10</v>
      </c>
      <c r="H62" s="134">
        <v>10</v>
      </c>
    </row>
    <row r="63" spans="2:8" ht="52.5" customHeight="1" thickBot="1" x14ac:dyDescent="0.2">
      <c r="B63" s="135"/>
      <c r="C63" s="1209" t="s">
        <v>49</v>
      </c>
      <c r="D63" s="1209"/>
      <c r="E63" s="1210"/>
      <c r="F63" s="136">
        <v>2956</v>
      </c>
      <c r="G63" s="136">
        <v>3262</v>
      </c>
      <c r="H63" s="137">
        <v>3130</v>
      </c>
    </row>
    <row r="64" spans="2:8" x14ac:dyDescent="0.15"/>
  </sheetData>
  <sheetProtection algorithmName="SHA-512" hashValue="jfIIGQOQcscMbihsSzQTAAcb6iZ/F06AAMQLF2JJ95RxgUK6rL0JgJXa5Sap4q8miK21SDyRy+AduE2wnJNNfQ==" saltValue="r1EfGN8aaDItt++bzMOh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278233</v>
      </c>
      <c r="E3" s="156"/>
      <c r="F3" s="157">
        <v>145139</v>
      </c>
      <c r="G3" s="158"/>
      <c r="H3" s="159"/>
    </row>
    <row r="4" spans="1:8" x14ac:dyDescent="0.15">
      <c r="A4" s="160"/>
      <c r="B4" s="161"/>
      <c r="C4" s="162"/>
      <c r="D4" s="163">
        <v>83509</v>
      </c>
      <c r="E4" s="164"/>
      <c r="F4" s="165">
        <v>83762</v>
      </c>
      <c r="G4" s="166"/>
      <c r="H4" s="167"/>
    </row>
    <row r="5" spans="1:8" x14ac:dyDescent="0.15">
      <c r="A5" s="148" t="s">
        <v>524</v>
      </c>
      <c r="B5" s="153"/>
      <c r="C5" s="154"/>
      <c r="D5" s="155">
        <v>259237</v>
      </c>
      <c r="E5" s="156"/>
      <c r="F5" s="157">
        <v>125391</v>
      </c>
      <c r="G5" s="158"/>
      <c r="H5" s="159"/>
    </row>
    <row r="6" spans="1:8" x14ac:dyDescent="0.15">
      <c r="A6" s="160"/>
      <c r="B6" s="161"/>
      <c r="C6" s="162"/>
      <c r="D6" s="163">
        <v>65079</v>
      </c>
      <c r="E6" s="164"/>
      <c r="F6" s="165">
        <v>68516</v>
      </c>
      <c r="G6" s="166"/>
      <c r="H6" s="167"/>
    </row>
    <row r="7" spans="1:8" x14ac:dyDescent="0.15">
      <c r="A7" s="148" t="s">
        <v>525</v>
      </c>
      <c r="B7" s="153"/>
      <c r="C7" s="154"/>
      <c r="D7" s="155">
        <v>350446</v>
      </c>
      <c r="E7" s="156"/>
      <c r="F7" s="157">
        <v>138402</v>
      </c>
      <c r="G7" s="158"/>
      <c r="H7" s="159"/>
    </row>
    <row r="8" spans="1:8" x14ac:dyDescent="0.15">
      <c r="A8" s="160"/>
      <c r="B8" s="161"/>
      <c r="C8" s="162"/>
      <c r="D8" s="163">
        <v>84049</v>
      </c>
      <c r="E8" s="164"/>
      <c r="F8" s="165">
        <v>70652</v>
      </c>
      <c r="G8" s="166"/>
      <c r="H8" s="167"/>
    </row>
    <row r="9" spans="1:8" x14ac:dyDescent="0.15">
      <c r="A9" s="148" t="s">
        <v>526</v>
      </c>
      <c r="B9" s="153"/>
      <c r="C9" s="154"/>
      <c r="D9" s="155">
        <v>310240</v>
      </c>
      <c r="E9" s="156"/>
      <c r="F9" s="157">
        <v>146367</v>
      </c>
      <c r="G9" s="158"/>
      <c r="H9" s="159"/>
    </row>
    <row r="10" spans="1:8" x14ac:dyDescent="0.15">
      <c r="A10" s="160"/>
      <c r="B10" s="161"/>
      <c r="C10" s="162"/>
      <c r="D10" s="163">
        <v>76283</v>
      </c>
      <c r="E10" s="164"/>
      <c r="F10" s="165">
        <v>79441</v>
      </c>
      <c r="G10" s="166"/>
      <c r="H10" s="167"/>
    </row>
    <row r="11" spans="1:8" x14ac:dyDescent="0.15">
      <c r="A11" s="148" t="s">
        <v>527</v>
      </c>
      <c r="B11" s="153"/>
      <c r="C11" s="154"/>
      <c r="D11" s="155">
        <v>255812</v>
      </c>
      <c r="E11" s="156"/>
      <c r="F11" s="157">
        <v>165181</v>
      </c>
      <c r="G11" s="158"/>
      <c r="H11" s="159"/>
    </row>
    <row r="12" spans="1:8" x14ac:dyDescent="0.15">
      <c r="A12" s="160"/>
      <c r="B12" s="161"/>
      <c r="C12" s="168"/>
      <c r="D12" s="163">
        <v>55781</v>
      </c>
      <c r="E12" s="164"/>
      <c r="F12" s="165">
        <v>82246</v>
      </c>
      <c r="G12" s="166"/>
      <c r="H12" s="167"/>
    </row>
    <row r="13" spans="1:8" x14ac:dyDescent="0.15">
      <c r="A13" s="148"/>
      <c r="B13" s="153"/>
      <c r="C13" s="169"/>
      <c r="D13" s="170">
        <v>290794</v>
      </c>
      <c r="E13" s="171"/>
      <c r="F13" s="172">
        <v>144096</v>
      </c>
      <c r="G13" s="173"/>
      <c r="H13" s="159"/>
    </row>
    <row r="14" spans="1:8" x14ac:dyDescent="0.15">
      <c r="A14" s="160"/>
      <c r="B14" s="161"/>
      <c r="C14" s="162"/>
      <c r="D14" s="163">
        <v>72940</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8.58</v>
      </c>
      <c r="C19" s="174">
        <f>ROUND(VALUE(SUBSTITUTE(実質収支比率等に係る経年分析!G$48,"▲","-")),2)</f>
        <v>9.4600000000000009</v>
      </c>
      <c r="D19" s="174">
        <f>ROUND(VALUE(SUBSTITUTE(実質収支比率等に係る経年分析!H$48,"▲","-")),2)</f>
        <v>12.63</v>
      </c>
      <c r="E19" s="174">
        <f>ROUND(VALUE(SUBSTITUTE(実質収支比率等に係る経年分析!I$48,"▲","-")),2)</f>
        <v>10.23</v>
      </c>
      <c r="F19" s="174">
        <f>ROUND(VALUE(SUBSTITUTE(実質収支比率等に係る経年分析!J$48,"▲","-")),2)</f>
        <v>12.65</v>
      </c>
    </row>
    <row r="20" spans="1:11" x14ac:dyDescent="0.15">
      <c r="A20" s="174" t="s">
        <v>53</v>
      </c>
      <c r="B20" s="174">
        <f>ROUND(VALUE(SUBSTITUTE(実質収支比率等に係る経年分析!F$47,"▲","-")),2)</f>
        <v>28.82</v>
      </c>
      <c r="C20" s="174">
        <f>ROUND(VALUE(SUBSTITUTE(実質収支比率等に係る経年分析!G$47,"▲","-")),2)</f>
        <v>28.05</v>
      </c>
      <c r="D20" s="174">
        <f>ROUND(VALUE(SUBSTITUTE(実質収支比率等に係る経年分析!H$47,"▲","-")),2)</f>
        <v>30.61</v>
      </c>
      <c r="E20" s="174">
        <f>ROUND(VALUE(SUBSTITUTE(実質収支比率等に係る経年分析!I$47,"▲","-")),2)</f>
        <v>31.72</v>
      </c>
      <c r="F20" s="174">
        <f>ROUND(VALUE(SUBSTITUTE(実質収支比率等に係る経年分析!J$47,"▲","-")),2)</f>
        <v>24.1</v>
      </c>
    </row>
    <row r="21" spans="1:11" x14ac:dyDescent="0.15">
      <c r="A21" s="174" t="s">
        <v>54</v>
      </c>
      <c r="B21" s="174">
        <f>IF(ISNUMBER(VALUE(SUBSTITUTE(実質収支比率等に係る経年分析!F$49,"▲","-"))),ROUND(VALUE(SUBSTITUTE(実質収支比率等に係る経年分析!F$49,"▲","-")),2),NA())</f>
        <v>0.14000000000000001</v>
      </c>
      <c r="C21" s="174">
        <f>IF(ISNUMBER(VALUE(SUBSTITUTE(実質収支比率等に係る経年分析!G$49,"▲","-"))),ROUND(VALUE(SUBSTITUTE(実質収支比率等に係る経年分析!G$49,"▲","-")),2),NA())</f>
        <v>1.1100000000000001</v>
      </c>
      <c r="D21" s="174">
        <f>IF(ISNUMBER(VALUE(SUBSTITUTE(実質収支比率等に係る経年分析!H$49,"▲","-"))),ROUND(VALUE(SUBSTITUTE(実質収支比率等に係る経年分析!H$49,"▲","-")),2),NA())</f>
        <v>8.2100000000000009</v>
      </c>
      <c r="E21" s="174">
        <f>IF(ISNUMBER(VALUE(SUBSTITUTE(実質収支比率等に係る経年分析!I$49,"▲","-"))),ROUND(VALUE(SUBSTITUTE(実質収支比率等に係る経年分析!I$49,"▲","-")),2),NA())</f>
        <v>-2.5299999999999998</v>
      </c>
      <c r="F21" s="174">
        <f>IF(ISNUMBER(VALUE(SUBSTITUTE(実質収支比率等に係る経年分析!J$49,"▲","-"))),ROUND(VALUE(SUBSTITUTE(実質収支比率等に係る経年分析!J$49,"▲","-")),2),NA())</f>
        <v>-5.12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瀬戸内町後期高齢者医療事業特別会計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瀬戸内町農業集落排水事業特別会計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瀬戸内町国民健康保険（直営診療勘定）特別会計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瀬戸内町国民健康保険（事業勘定）特別会計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0.36</v>
      </c>
    </row>
    <row r="33" spans="1:16" x14ac:dyDescent="0.15">
      <c r="A33" s="175" t="str">
        <f>IF(連結実質赤字比率に係る赤字・黒字の構成分析!C$37="",NA(),連結実質赤字比率に係る赤字・黒字の構成分析!C$37)</f>
        <v>瀬戸内町簡易水道事業特別会計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0.93</v>
      </c>
    </row>
    <row r="34" spans="1:16" x14ac:dyDescent="0.15">
      <c r="A34" s="175" t="str">
        <f>IF(連結実質赤字比率に係る赤字・黒字の構成分析!C$36="",NA(),連結実質赤字比率に係る赤字・黒字の構成分析!C$36)</f>
        <v>瀬戸内町介護保険特別会計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v>
      </c>
    </row>
    <row r="35" spans="1:16" x14ac:dyDescent="0.15">
      <c r="A35" s="175" t="str">
        <f>IF(連結実質赤字比率に係る赤字・黒字の構成分析!C$35="",NA(),連結実質赤字比率に係る赤字・黒字の構成分析!C$35)</f>
        <v>瀬戸内町水道事業会計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9.4499999999999993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1151</v>
      </c>
      <c r="E42" s="176"/>
      <c r="F42" s="176"/>
      <c r="G42" s="176">
        <f>'実質公債費比率（分子）の構造'!L$52</f>
        <v>1111</v>
      </c>
      <c r="H42" s="176"/>
      <c r="I42" s="176"/>
      <c r="J42" s="176">
        <f>'実質公債費比率（分子）の構造'!M$52</f>
        <v>1125</v>
      </c>
      <c r="K42" s="176"/>
      <c r="L42" s="176"/>
      <c r="M42" s="176">
        <f>'実質公債費比率（分子）の構造'!N$52</f>
        <v>1120</v>
      </c>
      <c r="N42" s="176"/>
      <c r="O42" s="176"/>
      <c r="P42" s="176">
        <f>'実質公債費比率（分子）の構造'!O$52</f>
        <v>1049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51</v>
      </c>
      <c r="C46" s="176"/>
      <c r="D46" s="176"/>
      <c r="E46" s="176">
        <f>'実質公債費比率（分子）の構造'!L$48</f>
        <v>52</v>
      </c>
      <c r="F46" s="176"/>
      <c r="G46" s="176"/>
      <c r="H46" s="176">
        <f>'実質公債費比率（分子）の構造'!M$48</f>
        <v>49</v>
      </c>
      <c r="I46" s="176"/>
      <c r="J46" s="176"/>
      <c r="K46" s="176">
        <f>'実質公債費比率（分子）の構造'!N$48</f>
        <v>53</v>
      </c>
      <c r="L46" s="176"/>
      <c r="M46" s="176"/>
      <c r="N46" s="176">
        <f>'実質公債費比率（分子）の構造'!O$48</f>
        <v>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1443</v>
      </c>
      <c r="C49" s="176"/>
      <c r="D49" s="176"/>
      <c r="E49" s="176">
        <f>'実質公債費比率（分子）の構造'!L$45</f>
        <v>1416</v>
      </c>
      <c r="F49" s="176"/>
      <c r="G49" s="176"/>
      <c r="H49" s="176">
        <f>'実質公債費比率（分子）の構造'!M$45</f>
        <v>1456</v>
      </c>
      <c r="I49" s="176"/>
      <c r="J49" s="176"/>
      <c r="K49" s="176">
        <f>'実質公債費比率（分子）の構造'!N$45</f>
        <v>1486</v>
      </c>
      <c r="L49" s="176"/>
      <c r="M49" s="176"/>
      <c r="N49" s="176">
        <f>'実質公債費比率（分子）の構造'!O$45</f>
        <v>1458</v>
      </c>
      <c r="O49" s="176"/>
      <c r="P49" s="176"/>
    </row>
    <row r="50" spans="1:16" x14ac:dyDescent="0.15">
      <c r="A50" s="176" t="s">
        <v>67</v>
      </c>
      <c r="B50" s="176" t="e">
        <f>NA()</f>
        <v>#N/A</v>
      </c>
      <c r="C50" s="176">
        <f>IF(ISNUMBER('実質公債費比率（分子）の構造'!K$53),'実質公債費比率（分子）の構造'!K$53,NA())</f>
        <v>343</v>
      </c>
      <c r="D50" s="176" t="e">
        <f>NA()</f>
        <v>#N/A</v>
      </c>
      <c r="E50" s="176" t="e">
        <f>NA()</f>
        <v>#N/A</v>
      </c>
      <c r="F50" s="176">
        <f>IF(ISNUMBER('実質公債費比率（分子）の構造'!L$53),'実質公債費比率（分子）の構造'!L$53,NA())</f>
        <v>357</v>
      </c>
      <c r="G50" s="176" t="e">
        <f>NA()</f>
        <v>#N/A</v>
      </c>
      <c r="H50" s="176" t="e">
        <f>NA()</f>
        <v>#N/A</v>
      </c>
      <c r="I50" s="176">
        <f>IF(ISNUMBER('実質公債費比率（分子）の構造'!M$53),'実質公債費比率（分子）の構造'!M$53,NA())</f>
        <v>380</v>
      </c>
      <c r="J50" s="176" t="e">
        <f>NA()</f>
        <v>#N/A</v>
      </c>
      <c r="K50" s="176" t="e">
        <f>NA()</f>
        <v>#N/A</v>
      </c>
      <c r="L50" s="176">
        <f>IF(ISNUMBER('実質公債費比率（分子）の構造'!N$53),'実質公債費比率（分子）の構造'!N$53,NA())</f>
        <v>419</v>
      </c>
      <c r="M50" s="176" t="e">
        <f>NA()</f>
        <v>#N/A</v>
      </c>
      <c r="N50" s="176" t="e">
        <f>NA()</f>
        <v>#N/A</v>
      </c>
      <c r="O50" s="176">
        <f>IF(ISNUMBER('実質公債費比率（分子）の構造'!O$53),'実質公債費比率（分子）の構造'!O$53,NA())</f>
        <v>472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7740</v>
      </c>
      <c r="E56" s="175"/>
      <c r="F56" s="175"/>
      <c r="G56" s="175">
        <f>'将来負担比率（分子）の構造'!J$52</f>
        <v>7397</v>
      </c>
      <c r="H56" s="175"/>
      <c r="I56" s="175"/>
      <c r="J56" s="175">
        <f>'将来負担比率（分子）の構造'!K$52</f>
        <v>7643</v>
      </c>
      <c r="K56" s="175"/>
      <c r="L56" s="175"/>
      <c r="M56" s="175">
        <f>'将来負担比率（分子）の構造'!L$52</f>
        <v>6864</v>
      </c>
      <c r="N56" s="175"/>
      <c r="O56" s="175"/>
      <c r="P56" s="175">
        <f>'将来負担比率（分子）の構造'!M$52</f>
        <v>7257</v>
      </c>
    </row>
    <row r="57" spans="1:16" x14ac:dyDescent="0.15">
      <c r="A57" s="175" t="s">
        <v>42</v>
      </c>
      <c r="B57" s="175"/>
      <c r="C57" s="175"/>
      <c r="D57" s="175">
        <f>'将来負担比率（分子）の構造'!I$51</f>
        <v>341</v>
      </c>
      <c r="E57" s="175"/>
      <c r="F57" s="175"/>
      <c r="G57" s="175">
        <f>'将来負担比率（分子）の構造'!J$51</f>
        <v>294</v>
      </c>
      <c r="H57" s="175"/>
      <c r="I57" s="175"/>
      <c r="J57" s="175">
        <f>'将来負担比率（分子）の構造'!K$51</f>
        <v>249</v>
      </c>
      <c r="K57" s="175"/>
      <c r="L57" s="175"/>
      <c r="M57" s="175">
        <f>'将来負担比率（分子）の構造'!L$51</f>
        <v>207</v>
      </c>
      <c r="N57" s="175"/>
      <c r="O57" s="175"/>
      <c r="P57" s="175">
        <f>'将来負担比率（分子）の構造'!M$51</f>
        <v>166</v>
      </c>
    </row>
    <row r="58" spans="1:16" x14ac:dyDescent="0.15">
      <c r="A58" s="175" t="s">
        <v>41</v>
      </c>
      <c r="B58" s="175"/>
      <c r="C58" s="175"/>
      <c r="D58" s="175">
        <f>'将来負担比率（分子）の構造'!I$50</f>
        <v>2238</v>
      </c>
      <c r="E58" s="175"/>
      <c r="F58" s="175"/>
      <c r="G58" s="175">
        <f>'将来負担比率（分子）の構造'!J$50</f>
        <v>2469</v>
      </c>
      <c r="H58" s="175"/>
      <c r="I58" s="175"/>
      <c r="J58" s="175">
        <f>'将来負担比率（分子）の構造'!K$50</f>
        <v>3270</v>
      </c>
      <c r="K58" s="175"/>
      <c r="L58" s="175"/>
      <c r="M58" s="175">
        <f>'将来負担比率（分子）の構造'!L$50</f>
        <v>3554</v>
      </c>
      <c r="N58" s="175"/>
      <c r="O58" s="175"/>
      <c r="P58" s="175">
        <f>'将来負担比率（分子）の構造'!M$50</f>
        <v>3222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164</v>
      </c>
      <c r="C61" s="175"/>
      <c r="D61" s="175"/>
      <c r="E61" s="175">
        <f>'将来負担比率（分子）の構造'!J$46</f>
        <v>181</v>
      </c>
      <c r="F61" s="175"/>
      <c r="G61" s="175"/>
      <c r="H61" s="175">
        <f>'将来負担比率（分子）の構造'!K$46</f>
        <v>242</v>
      </c>
      <c r="I61" s="175"/>
      <c r="J61" s="175"/>
      <c r="K61" s="175">
        <f>'将来負担比率（分子）の構造'!L$46</f>
        <v>230</v>
      </c>
      <c r="L61" s="175"/>
      <c r="M61" s="175"/>
      <c r="N61" s="175">
        <f>'将来負担比率（分子）の構造'!M$46</f>
        <v>200</v>
      </c>
      <c r="O61" s="175"/>
      <c r="P61" s="175"/>
    </row>
    <row r="62" spans="1:16" x14ac:dyDescent="0.15">
      <c r="A62" s="175" t="s">
        <v>35</v>
      </c>
      <c r="B62" s="175">
        <f>'将来負担比率（分子）の構造'!I$45</f>
        <v>817</v>
      </c>
      <c r="C62" s="175"/>
      <c r="D62" s="175"/>
      <c r="E62" s="175">
        <f>'将来負担比率（分子）の構造'!J$45</f>
        <v>721</v>
      </c>
      <c r="F62" s="175"/>
      <c r="G62" s="175"/>
      <c r="H62" s="175">
        <f>'将来負担比率（分子）の構造'!K$45</f>
        <v>616</v>
      </c>
      <c r="I62" s="175"/>
      <c r="J62" s="175"/>
      <c r="K62" s="175">
        <f>'将来負担比率（分子）の構造'!L$45</f>
        <v>506</v>
      </c>
      <c r="L62" s="175"/>
      <c r="M62" s="175"/>
      <c r="N62" s="175">
        <f>'将来負担比率（分子）の構造'!M$45</f>
        <v>529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983</v>
      </c>
      <c r="C64" s="175"/>
      <c r="D64" s="175"/>
      <c r="E64" s="175">
        <f>'将来負担比率（分子）の構造'!J$43</f>
        <v>489</v>
      </c>
      <c r="F64" s="175"/>
      <c r="G64" s="175"/>
      <c r="H64" s="175">
        <f>'将来負担比率（分子）の構造'!K$43</f>
        <v>376</v>
      </c>
      <c r="I64" s="175"/>
      <c r="J64" s="175"/>
      <c r="K64" s="175">
        <f>'将来負担比率（分子）の構造'!L$43</f>
        <v>243</v>
      </c>
      <c r="L64" s="175"/>
      <c r="M64" s="175"/>
      <c r="N64" s="175">
        <f>'将来負担比率（分子）の構造'!M$43</f>
        <v>811</v>
      </c>
      <c r="O64" s="175"/>
      <c r="P64" s="175"/>
    </row>
    <row r="65" spans="1:16" x14ac:dyDescent="0.15">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x14ac:dyDescent="0.15">
      <c r="A66" s="175" t="s">
        <v>31</v>
      </c>
      <c r="B66" s="175">
        <f>'将来負担比率（分子）の構造'!I$41</f>
        <v>8908</v>
      </c>
      <c r="C66" s="175"/>
      <c r="D66" s="175"/>
      <c r="E66" s="175">
        <f>'将来負担比率（分子）の構造'!J$41</f>
        <v>8438</v>
      </c>
      <c r="F66" s="175"/>
      <c r="G66" s="175"/>
      <c r="H66" s="175">
        <f>'将来負担比率（分子）の構造'!K$41</f>
        <v>8728</v>
      </c>
      <c r="I66" s="175"/>
      <c r="J66" s="175"/>
      <c r="K66" s="175">
        <f>'将来負担比率（分子）の構造'!L$41</f>
        <v>8545</v>
      </c>
      <c r="L66" s="175"/>
      <c r="M66" s="175"/>
      <c r="N66" s="175">
        <f>'将来負担比率（分子）の構造'!M$41</f>
        <v>8177</v>
      </c>
      <c r="O66" s="175"/>
      <c r="P66" s="175"/>
    </row>
    <row r="67" spans="1:16" x14ac:dyDescent="0.15">
      <c r="A67" s="175" t="s">
        <v>71</v>
      </c>
      <c r="B67" s="175" t="e">
        <f>NA()</f>
        <v>#N/A</v>
      </c>
      <c r="C67" s="175">
        <f>IF(ISNUMBER('将来負担比率（分子）の構造'!I$53), IF('将来負担比率（分子）の構造'!I$53 &lt; 0, 0, '将来負担比率（分子）の構造'!I$53), NA())</f>
        <v>554</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1753</v>
      </c>
      <c r="C72" s="179">
        <f>基金残高に係る経年分析!G55</f>
        <v>1766</v>
      </c>
      <c r="D72" s="179">
        <f>基金残高に係る経年分析!H55</f>
        <v>1344</v>
      </c>
    </row>
    <row r="73" spans="1:16" x14ac:dyDescent="0.15">
      <c r="A73" s="178" t="s">
        <v>74</v>
      </c>
      <c r="B73" s="179">
        <f>基金残高に係る経年分析!F56</f>
        <v>216</v>
      </c>
      <c r="C73" s="179">
        <f>基金残高に係る経年分析!G56</f>
        <v>216</v>
      </c>
      <c r="D73" s="179">
        <f>基金残高に係る経年分析!H56</f>
        <v>216</v>
      </c>
    </row>
    <row r="74" spans="1:16" x14ac:dyDescent="0.15">
      <c r="A74" s="178" t="s">
        <v>75</v>
      </c>
      <c r="B74" s="179">
        <f>基金残高に係る経年分析!F57</f>
        <v>987</v>
      </c>
      <c r="C74" s="179">
        <f>基金残高に係る経年分析!G57</f>
        <v>1280</v>
      </c>
      <c r="D74" s="179">
        <f>基金残高に係る経年分析!H57</f>
        <v>1570</v>
      </c>
    </row>
  </sheetData>
  <sheetProtection algorithmName="SHA-512" hashValue="MjENlcohPHXm6ANEDlA/R0kF12/20eA5z8e8kHQiZPzz8co7L8B0s8vPYuQMN3PtZA9b2++H6d+X+Wk+pU8zew==" saltValue="m1W7PABfPrtvQC/F1eAi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36" sqref="B36:Q3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781315</v>
      </c>
      <c r="S5" s="677"/>
      <c r="T5" s="677"/>
      <c r="U5" s="677"/>
      <c r="V5" s="677"/>
      <c r="W5" s="677"/>
      <c r="X5" s="677"/>
      <c r="Y5" s="702"/>
      <c r="Z5" s="715">
        <v>6.7</v>
      </c>
      <c r="AA5" s="715"/>
      <c r="AB5" s="715"/>
      <c r="AC5" s="715"/>
      <c r="AD5" s="716">
        <v>781315</v>
      </c>
      <c r="AE5" s="716"/>
      <c r="AF5" s="716"/>
      <c r="AG5" s="716"/>
      <c r="AH5" s="716"/>
      <c r="AI5" s="716"/>
      <c r="AJ5" s="716"/>
      <c r="AK5" s="716"/>
      <c r="AL5" s="703">
        <v>13.8</v>
      </c>
      <c r="AM5" s="685"/>
      <c r="AN5" s="685"/>
      <c r="AO5" s="704"/>
      <c r="AP5" s="679" t="s">
        <v>215</v>
      </c>
      <c r="AQ5" s="680"/>
      <c r="AR5" s="680"/>
      <c r="AS5" s="680"/>
      <c r="AT5" s="680"/>
      <c r="AU5" s="680"/>
      <c r="AV5" s="680"/>
      <c r="AW5" s="680"/>
      <c r="AX5" s="680"/>
      <c r="AY5" s="680"/>
      <c r="AZ5" s="680"/>
      <c r="BA5" s="680"/>
      <c r="BB5" s="680"/>
      <c r="BC5" s="680"/>
      <c r="BD5" s="680"/>
      <c r="BE5" s="680"/>
      <c r="BF5" s="681"/>
      <c r="BG5" s="621">
        <v>781315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49782</v>
      </c>
      <c r="S6" s="622"/>
      <c r="T6" s="622"/>
      <c r="U6" s="622"/>
      <c r="V6" s="622"/>
      <c r="W6" s="622"/>
      <c r="X6" s="622"/>
      <c r="Y6" s="623"/>
      <c r="Z6" s="659">
        <v>0.4</v>
      </c>
      <c r="AA6" s="659"/>
      <c r="AB6" s="659"/>
      <c r="AC6" s="659"/>
      <c r="AD6" s="660">
        <v>49782</v>
      </c>
      <c r="AE6" s="660"/>
      <c r="AF6" s="660"/>
      <c r="AG6" s="660"/>
      <c r="AH6" s="660"/>
      <c r="AI6" s="660"/>
      <c r="AJ6" s="660"/>
      <c r="AK6" s="660"/>
      <c r="AL6" s="624">
        <v>0.9</v>
      </c>
      <c r="AM6" s="625"/>
      <c r="AN6" s="625"/>
      <c r="AO6" s="661"/>
      <c r="AP6" s="618" t="s">
        <v>220</v>
      </c>
      <c r="AQ6" s="619"/>
      <c r="AR6" s="619"/>
      <c r="AS6" s="619"/>
      <c r="AT6" s="619"/>
      <c r="AU6" s="619"/>
      <c r="AV6" s="619"/>
      <c r="AW6" s="619"/>
      <c r="AX6" s="619"/>
      <c r="AY6" s="619"/>
      <c r="AZ6" s="619"/>
      <c r="BA6" s="619"/>
      <c r="BB6" s="619"/>
      <c r="BC6" s="619"/>
      <c r="BD6" s="619"/>
      <c r="BE6" s="619"/>
      <c r="BF6" s="620"/>
      <c r="BG6" s="621">
        <v>781315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82596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82596</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240</v>
      </c>
      <c r="S7" s="622"/>
      <c r="T7" s="622"/>
      <c r="U7" s="622"/>
      <c r="V7" s="622"/>
      <c r="W7" s="622"/>
      <c r="X7" s="622"/>
      <c r="Y7" s="623"/>
      <c r="Z7" s="659">
        <v>0</v>
      </c>
      <c r="AA7" s="659"/>
      <c r="AB7" s="659"/>
      <c r="AC7" s="659"/>
      <c r="AD7" s="660">
        <v>240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345927</v>
      </c>
      <c r="BH7" s="622"/>
      <c r="BI7" s="622"/>
      <c r="BJ7" s="622"/>
      <c r="BK7" s="622"/>
      <c r="BL7" s="622"/>
      <c r="BM7" s="622"/>
      <c r="BN7" s="623"/>
      <c r="BO7" s="659">
        <v>44.3</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1988282</v>
      </c>
      <c r="CS7" s="622"/>
      <c r="CT7" s="622"/>
      <c r="CU7" s="622"/>
      <c r="CV7" s="622"/>
      <c r="CW7" s="622"/>
      <c r="CX7" s="622"/>
      <c r="CY7" s="623"/>
      <c r="CZ7" s="659">
        <v>18.5</v>
      </c>
      <c r="DA7" s="659"/>
      <c r="DB7" s="659"/>
      <c r="DC7" s="659"/>
      <c r="DD7" s="627">
        <v>212523</v>
      </c>
      <c r="DE7" s="622"/>
      <c r="DF7" s="622"/>
      <c r="DG7" s="622"/>
      <c r="DH7" s="622"/>
      <c r="DI7" s="622"/>
      <c r="DJ7" s="622"/>
      <c r="DK7" s="622"/>
      <c r="DL7" s="622"/>
      <c r="DM7" s="622"/>
      <c r="DN7" s="622"/>
      <c r="DO7" s="622"/>
      <c r="DP7" s="623"/>
      <c r="DQ7" s="627">
        <v>1394563</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2840</v>
      </c>
      <c r="S8" s="622"/>
      <c r="T8" s="622"/>
      <c r="U8" s="622"/>
      <c r="V8" s="622"/>
      <c r="W8" s="622"/>
      <c r="X8" s="622"/>
      <c r="Y8" s="623"/>
      <c r="Z8" s="659">
        <v>0</v>
      </c>
      <c r="AA8" s="659"/>
      <c r="AB8" s="659"/>
      <c r="AC8" s="659"/>
      <c r="AD8" s="660">
        <v>2840</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12462</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1792348</v>
      </c>
      <c r="CS8" s="622"/>
      <c r="CT8" s="622"/>
      <c r="CU8" s="622"/>
      <c r="CV8" s="622"/>
      <c r="CW8" s="622"/>
      <c r="CX8" s="622"/>
      <c r="CY8" s="623"/>
      <c r="CZ8" s="659">
        <v>16.7</v>
      </c>
      <c r="DA8" s="659"/>
      <c r="DB8" s="659"/>
      <c r="DC8" s="659"/>
      <c r="DD8" s="627">
        <v>22400</v>
      </c>
      <c r="DE8" s="622"/>
      <c r="DF8" s="622"/>
      <c r="DG8" s="622"/>
      <c r="DH8" s="622"/>
      <c r="DI8" s="622"/>
      <c r="DJ8" s="622"/>
      <c r="DK8" s="622"/>
      <c r="DL8" s="622"/>
      <c r="DM8" s="622"/>
      <c r="DN8" s="622"/>
      <c r="DO8" s="622"/>
      <c r="DP8" s="623"/>
      <c r="DQ8" s="627">
        <v>1167314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3503</v>
      </c>
      <c r="S9" s="622"/>
      <c r="T9" s="622"/>
      <c r="U9" s="622"/>
      <c r="V9" s="622"/>
      <c r="W9" s="622"/>
      <c r="X9" s="622"/>
      <c r="Y9" s="623"/>
      <c r="Z9" s="659">
        <v>0</v>
      </c>
      <c r="AA9" s="659"/>
      <c r="AB9" s="659"/>
      <c r="AC9" s="659"/>
      <c r="AD9" s="660">
        <v>3503</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306676</v>
      </c>
      <c r="BH9" s="622"/>
      <c r="BI9" s="622"/>
      <c r="BJ9" s="622"/>
      <c r="BK9" s="622"/>
      <c r="BL9" s="622"/>
      <c r="BM9" s="622"/>
      <c r="BN9" s="623"/>
      <c r="BO9" s="659">
        <v>39.299999999999997</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766174</v>
      </c>
      <c r="CS9" s="622"/>
      <c r="CT9" s="622"/>
      <c r="CU9" s="622"/>
      <c r="CV9" s="622"/>
      <c r="CW9" s="622"/>
      <c r="CX9" s="622"/>
      <c r="CY9" s="623"/>
      <c r="CZ9" s="659">
        <v>7.1</v>
      </c>
      <c r="DA9" s="659"/>
      <c r="DB9" s="659"/>
      <c r="DC9" s="659"/>
      <c r="DD9" s="627">
        <v>16420</v>
      </c>
      <c r="DE9" s="622"/>
      <c r="DF9" s="622"/>
      <c r="DG9" s="622"/>
      <c r="DH9" s="622"/>
      <c r="DI9" s="622"/>
      <c r="DJ9" s="622"/>
      <c r="DK9" s="622"/>
      <c r="DL9" s="622"/>
      <c r="DM9" s="622"/>
      <c r="DN9" s="622"/>
      <c r="DO9" s="622"/>
      <c r="DP9" s="623"/>
      <c r="DQ9" s="627">
        <v>671256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18220</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210354</v>
      </c>
      <c r="S11" s="622"/>
      <c r="T11" s="622"/>
      <c r="U11" s="622"/>
      <c r="V11" s="622"/>
      <c r="W11" s="622"/>
      <c r="X11" s="622"/>
      <c r="Y11" s="623"/>
      <c r="Z11" s="624">
        <v>1.8</v>
      </c>
      <c r="AA11" s="625"/>
      <c r="AB11" s="625"/>
      <c r="AC11" s="626"/>
      <c r="AD11" s="627">
        <v>210354</v>
      </c>
      <c r="AE11" s="622"/>
      <c r="AF11" s="622"/>
      <c r="AG11" s="622"/>
      <c r="AH11" s="622"/>
      <c r="AI11" s="622"/>
      <c r="AJ11" s="622"/>
      <c r="AK11" s="623"/>
      <c r="AL11" s="624">
        <v>3.7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8569</v>
      </c>
      <c r="BH11" s="622"/>
      <c r="BI11" s="622"/>
      <c r="BJ11" s="622"/>
      <c r="BK11" s="622"/>
      <c r="BL11" s="622"/>
      <c r="BM11" s="622"/>
      <c r="BN11" s="623"/>
      <c r="BO11" s="659">
        <v>1.1000000000000001</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575448</v>
      </c>
      <c r="CS11" s="622"/>
      <c r="CT11" s="622"/>
      <c r="CU11" s="622"/>
      <c r="CV11" s="622"/>
      <c r="CW11" s="622"/>
      <c r="CX11" s="622"/>
      <c r="CY11" s="623"/>
      <c r="CZ11" s="659">
        <v>5.4</v>
      </c>
      <c r="DA11" s="659"/>
      <c r="DB11" s="659"/>
      <c r="DC11" s="659"/>
      <c r="DD11" s="627">
        <v>102508</v>
      </c>
      <c r="DE11" s="622"/>
      <c r="DF11" s="622"/>
      <c r="DG11" s="622"/>
      <c r="DH11" s="622"/>
      <c r="DI11" s="622"/>
      <c r="DJ11" s="622"/>
      <c r="DK11" s="622"/>
      <c r="DL11" s="622"/>
      <c r="DM11" s="622"/>
      <c r="DN11" s="622"/>
      <c r="DO11" s="622"/>
      <c r="DP11" s="623"/>
      <c r="DQ11" s="627">
        <v>335918</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324852</v>
      </c>
      <c r="BH12" s="622"/>
      <c r="BI12" s="622"/>
      <c r="BJ12" s="622"/>
      <c r="BK12" s="622"/>
      <c r="BL12" s="622"/>
      <c r="BM12" s="622"/>
      <c r="BN12" s="623"/>
      <c r="BO12" s="659">
        <v>41.6</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320248</v>
      </c>
      <c r="CS12" s="622"/>
      <c r="CT12" s="622"/>
      <c r="CU12" s="622"/>
      <c r="CV12" s="622"/>
      <c r="CW12" s="622"/>
      <c r="CX12" s="622"/>
      <c r="CY12" s="623"/>
      <c r="CZ12" s="659">
        <v>3</v>
      </c>
      <c r="DA12" s="659"/>
      <c r="DB12" s="659"/>
      <c r="DC12" s="659"/>
      <c r="DD12" s="627">
        <v>59090</v>
      </c>
      <c r="DE12" s="622"/>
      <c r="DF12" s="622"/>
      <c r="DG12" s="622"/>
      <c r="DH12" s="622"/>
      <c r="DI12" s="622"/>
      <c r="DJ12" s="622"/>
      <c r="DK12" s="622"/>
      <c r="DL12" s="622"/>
      <c r="DM12" s="622"/>
      <c r="DN12" s="622"/>
      <c r="DO12" s="622"/>
      <c r="DP12" s="623"/>
      <c r="DQ12" s="627">
        <v>238308</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314013</v>
      </c>
      <c r="BH13" s="622"/>
      <c r="BI13" s="622"/>
      <c r="BJ13" s="622"/>
      <c r="BK13" s="622"/>
      <c r="BL13" s="622"/>
      <c r="BM13" s="622"/>
      <c r="BN13" s="623"/>
      <c r="BO13" s="659">
        <v>40.200000000000003</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1621741</v>
      </c>
      <c r="CS13" s="622"/>
      <c r="CT13" s="622"/>
      <c r="CU13" s="622"/>
      <c r="CV13" s="622"/>
      <c r="CW13" s="622"/>
      <c r="CX13" s="622"/>
      <c r="CY13" s="623"/>
      <c r="CZ13" s="659">
        <v>15.1</v>
      </c>
      <c r="DA13" s="659"/>
      <c r="DB13" s="659"/>
      <c r="DC13" s="659"/>
      <c r="DD13" s="627">
        <v>1388150</v>
      </c>
      <c r="DE13" s="622"/>
      <c r="DF13" s="622"/>
      <c r="DG13" s="622"/>
      <c r="DH13" s="622"/>
      <c r="DI13" s="622"/>
      <c r="DJ13" s="622"/>
      <c r="DK13" s="622"/>
      <c r="DL13" s="622"/>
      <c r="DM13" s="622"/>
      <c r="DN13" s="622"/>
      <c r="DO13" s="622"/>
      <c r="DP13" s="623"/>
      <c r="DQ13" s="627">
        <v>434424</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268</v>
      </c>
      <c r="S14" s="622"/>
      <c r="T14" s="622"/>
      <c r="U14" s="622"/>
      <c r="V14" s="622"/>
      <c r="W14" s="622"/>
      <c r="X14" s="622"/>
      <c r="Y14" s="623"/>
      <c r="Z14" s="659">
        <v>0</v>
      </c>
      <c r="AA14" s="659"/>
      <c r="AB14" s="659"/>
      <c r="AC14" s="659"/>
      <c r="AD14" s="660">
        <v>268</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36546</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466581</v>
      </c>
      <c r="CS14" s="622"/>
      <c r="CT14" s="622"/>
      <c r="CU14" s="622"/>
      <c r="CV14" s="622"/>
      <c r="CW14" s="622"/>
      <c r="CX14" s="622"/>
      <c r="CY14" s="623"/>
      <c r="CZ14" s="659">
        <v>4.3</v>
      </c>
      <c r="DA14" s="659"/>
      <c r="DB14" s="659"/>
      <c r="DC14" s="659"/>
      <c r="DD14" s="627">
        <v>129963</v>
      </c>
      <c r="DE14" s="622"/>
      <c r="DF14" s="622"/>
      <c r="DG14" s="622"/>
      <c r="DH14" s="622"/>
      <c r="DI14" s="622"/>
      <c r="DJ14" s="622"/>
      <c r="DK14" s="622"/>
      <c r="DL14" s="622"/>
      <c r="DM14" s="622"/>
      <c r="DN14" s="622"/>
      <c r="DO14" s="622"/>
      <c r="DP14" s="623"/>
      <c r="DQ14" s="627">
        <v>328376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73990</v>
      </c>
      <c r="BH15" s="622"/>
      <c r="BI15" s="622"/>
      <c r="BJ15" s="622"/>
      <c r="BK15" s="622"/>
      <c r="BL15" s="622"/>
      <c r="BM15" s="622"/>
      <c r="BN15" s="623"/>
      <c r="BO15" s="659">
        <v>9.5</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1080791</v>
      </c>
      <c r="CS15" s="622"/>
      <c r="CT15" s="622"/>
      <c r="CU15" s="622"/>
      <c r="CV15" s="622"/>
      <c r="CW15" s="622"/>
      <c r="CX15" s="622"/>
      <c r="CY15" s="623"/>
      <c r="CZ15" s="659">
        <v>10.1</v>
      </c>
      <c r="DA15" s="659"/>
      <c r="DB15" s="659"/>
      <c r="DC15" s="659"/>
      <c r="DD15" s="627">
        <v>190651</v>
      </c>
      <c r="DE15" s="622"/>
      <c r="DF15" s="622"/>
      <c r="DG15" s="622"/>
      <c r="DH15" s="622"/>
      <c r="DI15" s="622"/>
      <c r="DJ15" s="622"/>
      <c r="DK15" s="622"/>
      <c r="DL15" s="622"/>
      <c r="DM15" s="622"/>
      <c r="DN15" s="622"/>
      <c r="DO15" s="622"/>
      <c r="DP15" s="623"/>
      <c r="DQ15" s="627">
        <v>744264</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2989</v>
      </c>
      <c r="S16" s="622"/>
      <c r="T16" s="622"/>
      <c r="U16" s="622"/>
      <c r="V16" s="622"/>
      <c r="W16" s="622"/>
      <c r="X16" s="622"/>
      <c r="Y16" s="623"/>
      <c r="Z16" s="659">
        <v>0</v>
      </c>
      <c r="AA16" s="659"/>
      <c r="AB16" s="659"/>
      <c r="AC16" s="659"/>
      <c r="AD16" s="660">
        <v>2989</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556383</v>
      </c>
      <c r="CS16" s="622"/>
      <c r="CT16" s="622"/>
      <c r="CU16" s="622"/>
      <c r="CV16" s="622"/>
      <c r="CW16" s="622"/>
      <c r="CX16" s="622"/>
      <c r="CY16" s="623"/>
      <c r="CZ16" s="659">
        <v>5.2</v>
      </c>
      <c r="DA16" s="659"/>
      <c r="DB16" s="659"/>
      <c r="DC16" s="659"/>
      <c r="DD16" s="627" t="s">
        <v>122</v>
      </c>
      <c r="DE16" s="622"/>
      <c r="DF16" s="622"/>
      <c r="DG16" s="622"/>
      <c r="DH16" s="622"/>
      <c r="DI16" s="622"/>
      <c r="DJ16" s="622"/>
      <c r="DK16" s="622"/>
      <c r="DL16" s="622"/>
      <c r="DM16" s="622"/>
      <c r="DN16" s="622"/>
      <c r="DO16" s="622"/>
      <c r="DP16" s="623"/>
      <c r="DQ16" s="627">
        <v>149729</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12987</v>
      </c>
      <c r="S17" s="622"/>
      <c r="T17" s="622"/>
      <c r="U17" s="622"/>
      <c r="V17" s="622"/>
      <c r="W17" s="622"/>
      <c r="X17" s="622"/>
      <c r="Y17" s="623"/>
      <c r="Z17" s="659">
        <v>0.1</v>
      </c>
      <c r="AA17" s="659"/>
      <c r="AB17" s="659"/>
      <c r="AC17" s="659"/>
      <c r="AD17" s="660">
        <v>12987</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1458372</v>
      </c>
      <c r="CS17" s="622"/>
      <c r="CT17" s="622"/>
      <c r="CU17" s="622"/>
      <c r="CV17" s="622"/>
      <c r="CW17" s="622"/>
      <c r="CX17" s="622"/>
      <c r="CY17" s="623"/>
      <c r="CZ17" s="659">
        <v>13.6</v>
      </c>
      <c r="DA17" s="659"/>
      <c r="DB17" s="659"/>
      <c r="DC17" s="659"/>
      <c r="DD17" s="627" t="s">
        <v>122</v>
      </c>
      <c r="DE17" s="622"/>
      <c r="DF17" s="622"/>
      <c r="DG17" s="622"/>
      <c r="DH17" s="622"/>
      <c r="DI17" s="622"/>
      <c r="DJ17" s="622"/>
      <c r="DK17" s="622"/>
      <c r="DL17" s="622"/>
      <c r="DM17" s="622"/>
      <c r="DN17" s="622"/>
      <c r="DO17" s="622"/>
      <c r="DP17" s="623"/>
      <c r="DQ17" s="627">
        <v>1416625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1594</v>
      </c>
      <c r="S18" s="622"/>
      <c r="T18" s="622"/>
      <c r="U18" s="622"/>
      <c r="V18" s="622"/>
      <c r="W18" s="622"/>
      <c r="X18" s="622"/>
      <c r="Y18" s="623"/>
      <c r="Z18" s="659">
        <v>0</v>
      </c>
      <c r="AA18" s="659"/>
      <c r="AB18" s="659"/>
      <c r="AC18" s="659"/>
      <c r="AD18" s="660">
        <v>1594</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v>37361</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37361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1594</v>
      </c>
      <c r="S19" s="622"/>
      <c r="T19" s="622"/>
      <c r="U19" s="622"/>
      <c r="V19" s="622"/>
      <c r="W19" s="622"/>
      <c r="X19" s="622"/>
      <c r="Y19" s="623"/>
      <c r="Z19" s="659">
        <v>0</v>
      </c>
      <c r="AA19" s="659"/>
      <c r="AB19" s="659"/>
      <c r="AC19" s="659"/>
      <c r="AD19" s="660">
        <v>1594</v>
      </c>
      <c r="AE19" s="660"/>
      <c r="AF19" s="660"/>
      <c r="AG19" s="660"/>
      <c r="AH19" s="660"/>
      <c r="AI19" s="660"/>
      <c r="AJ19" s="660"/>
      <c r="AK19" s="660"/>
      <c r="AL19" s="624">
        <v>0</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10746325</v>
      </c>
      <c r="CS20" s="622"/>
      <c r="CT20" s="622"/>
      <c r="CU20" s="622"/>
      <c r="CV20" s="622"/>
      <c r="CW20" s="622"/>
      <c r="CX20" s="622"/>
      <c r="CY20" s="623"/>
      <c r="CZ20" s="659">
        <v>100</v>
      </c>
      <c r="DA20" s="659"/>
      <c r="DB20" s="659"/>
      <c r="DC20" s="659"/>
      <c r="DD20" s="627">
        <v>2121705</v>
      </c>
      <c r="DE20" s="622"/>
      <c r="DF20" s="622"/>
      <c r="DG20" s="622"/>
      <c r="DH20" s="622"/>
      <c r="DI20" s="622"/>
      <c r="DJ20" s="622"/>
      <c r="DK20" s="622"/>
      <c r="DL20" s="622"/>
      <c r="DM20" s="622"/>
      <c r="DN20" s="622"/>
      <c r="DO20" s="622"/>
      <c r="DP20" s="623"/>
      <c r="DQ20" s="627">
        <v>7000734</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4918201</v>
      </c>
      <c r="S21" s="622"/>
      <c r="T21" s="622"/>
      <c r="U21" s="622"/>
      <c r="V21" s="622"/>
      <c r="W21" s="622"/>
      <c r="X21" s="622"/>
      <c r="Y21" s="623"/>
      <c r="Z21" s="659">
        <v>42.3</v>
      </c>
      <c r="AA21" s="659"/>
      <c r="AB21" s="659"/>
      <c r="AC21" s="659"/>
      <c r="AD21" s="660">
        <v>4488964</v>
      </c>
      <c r="AE21" s="660"/>
      <c r="AF21" s="660"/>
      <c r="AG21" s="660"/>
      <c r="AH21" s="660"/>
      <c r="AI21" s="660"/>
      <c r="AJ21" s="660"/>
      <c r="AK21" s="660"/>
      <c r="AL21" s="624">
        <v>79.400000000000006</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4488964</v>
      </c>
      <c r="S22" s="622"/>
      <c r="T22" s="622"/>
      <c r="U22" s="622"/>
      <c r="V22" s="622"/>
      <c r="W22" s="622"/>
      <c r="X22" s="622"/>
      <c r="Y22" s="623"/>
      <c r="Z22" s="659">
        <v>38.6</v>
      </c>
      <c r="AA22" s="659"/>
      <c r="AB22" s="659"/>
      <c r="AC22" s="659"/>
      <c r="AD22" s="660">
        <v>4488964</v>
      </c>
      <c r="AE22" s="660"/>
      <c r="AF22" s="660"/>
      <c r="AG22" s="660"/>
      <c r="AH22" s="660"/>
      <c r="AI22" s="660"/>
      <c r="AJ22" s="660"/>
      <c r="AK22" s="660"/>
      <c r="AL22" s="624">
        <v>79.400000000000006</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429237</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4069537</v>
      </c>
      <c r="CS24" s="677"/>
      <c r="CT24" s="677"/>
      <c r="CU24" s="677"/>
      <c r="CV24" s="677"/>
      <c r="CW24" s="677"/>
      <c r="CX24" s="677"/>
      <c r="CY24" s="702"/>
      <c r="CZ24" s="703">
        <v>37.9</v>
      </c>
      <c r="DA24" s="685"/>
      <c r="DB24" s="685"/>
      <c r="DC24" s="705"/>
      <c r="DD24" s="701">
        <v>3522113</v>
      </c>
      <c r="DE24" s="677"/>
      <c r="DF24" s="677"/>
      <c r="DG24" s="677"/>
      <c r="DH24" s="677"/>
      <c r="DI24" s="677"/>
      <c r="DJ24" s="677"/>
      <c r="DK24" s="702"/>
      <c r="DL24" s="701">
        <v>3252641</v>
      </c>
      <c r="DM24" s="677"/>
      <c r="DN24" s="677"/>
      <c r="DO24" s="677"/>
      <c r="DP24" s="677"/>
      <c r="DQ24" s="677"/>
      <c r="DR24" s="677"/>
      <c r="DS24" s="677"/>
      <c r="DT24" s="677"/>
      <c r="DU24" s="677"/>
      <c r="DV24" s="702"/>
      <c r="DW24" s="703">
        <v>57.3</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5984073</v>
      </c>
      <c r="S25" s="622"/>
      <c r="T25" s="622"/>
      <c r="U25" s="622"/>
      <c r="V25" s="622"/>
      <c r="W25" s="622"/>
      <c r="X25" s="622"/>
      <c r="Y25" s="623"/>
      <c r="Z25" s="659">
        <v>51.4</v>
      </c>
      <c r="AA25" s="659"/>
      <c r="AB25" s="659"/>
      <c r="AC25" s="659"/>
      <c r="AD25" s="660">
        <v>5554836</v>
      </c>
      <c r="AE25" s="660"/>
      <c r="AF25" s="660"/>
      <c r="AG25" s="660"/>
      <c r="AH25" s="660"/>
      <c r="AI25" s="660"/>
      <c r="AJ25" s="660"/>
      <c r="AK25" s="660"/>
      <c r="AL25" s="624">
        <v>98.3</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1754044</v>
      </c>
      <c r="CS25" s="634"/>
      <c r="CT25" s="634"/>
      <c r="CU25" s="634"/>
      <c r="CV25" s="634"/>
      <c r="CW25" s="634"/>
      <c r="CX25" s="634"/>
      <c r="CY25" s="635"/>
      <c r="CZ25" s="624">
        <v>16.3</v>
      </c>
      <c r="DA25" s="636"/>
      <c r="DB25" s="636"/>
      <c r="DC25" s="637"/>
      <c r="DD25" s="627">
        <v>1639485</v>
      </c>
      <c r="DE25" s="634"/>
      <c r="DF25" s="634"/>
      <c r="DG25" s="634"/>
      <c r="DH25" s="634"/>
      <c r="DI25" s="634"/>
      <c r="DJ25" s="634"/>
      <c r="DK25" s="635"/>
      <c r="DL25" s="627">
        <v>1576789</v>
      </c>
      <c r="DM25" s="634"/>
      <c r="DN25" s="634"/>
      <c r="DO25" s="634"/>
      <c r="DP25" s="634"/>
      <c r="DQ25" s="634"/>
      <c r="DR25" s="634"/>
      <c r="DS25" s="634"/>
      <c r="DT25" s="634"/>
      <c r="DU25" s="634"/>
      <c r="DV25" s="635"/>
      <c r="DW25" s="624">
        <v>27.8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741</v>
      </c>
      <c r="S26" s="622"/>
      <c r="T26" s="622"/>
      <c r="U26" s="622"/>
      <c r="V26" s="622"/>
      <c r="W26" s="622"/>
      <c r="X26" s="622"/>
      <c r="Y26" s="623"/>
      <c r="Z26" s="659">
        <v>0</v>
      </c>
      <c r="AA26" s="659"/>
      <c r="AB26" s="659"/>
      <c r="AC26" s="659"/>
      <c r="AD26" s="660">
        <v>741</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892691</v>
      </c>
      <c r="CS26" s="622"/>
      <c r="CT26" s="622"/>
      <c r="CU26" s="622"/>
      <c r="CV26" s="622"/>
      <c r="CW26" s="622"/>
      <c r="CX26" s="622"/>
      <c r="CY26" s="623"/>
      <c r="CZ26" s="624">
        <v>8.3000000000000007</v>
      </c>
      <c r="DA26" s="636"/>
      <c r="DB26" s="636"/>
      <c r="DC26" s="637"/>
      <c r="DD26" s="627">
        <v>834135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20992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781315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857121</v>
      </c>
      <c r="CS27" s="634"/>
      <c r="CT27" s="634"/>
      <c r="CU27" s="634"/>
      <c r="CV27" s="634"/>
      <c r="CW27" s="634"/>
      <c r="CX27" s="634"/>
      <c r="CY27" s="635"/>
      <c r="CZ27" s="624">
        <v>8</v>
      </c>
      <c r="DA27" s="636"/>
      <c r="DB27" s="636"/>
      <c r="DC27" s="637"/>
      <c r="DD27" s="627">
        <v>466003</v>
      </c>
      <c r="DE27" s="634"/>
      <c r="DF27" s="634"/>
      <c r="DG27" s="634"/>
      <c r="DH27" s="634"/>
      <c r="DI27" s="634"/>
      <c r="DJ27" s="634"/>
      <c r="DK27" s="635"/>
      <c r="DL27" s="627">
        <v>259227</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185846</v>
      </c>
      <c r="S28" s="622"/>
      <c r="T28" s="622"/>
      <c r="U28" s="622"/>
      <c r="V28" s="622"/>
      <c r="W28" s="622"/>
      <c r="X28" s="622"/>
      <c r="Y28" s="623"/>
      <c r="Z28" s="659">
        <v>1.6</v>
      </c>
      <c r="AA28" s="659"/>
      <c r="AB28" s="659"/>
      <c r="AC28" s="659"/>
      <c r="AD28" s="660">
        <v>5363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1458372</v>
      </c>
      <c r="CS28" s="622"/>
      <c r="CT28" s="622"/>
      <c r="CU28" s="622"/>
      <c r="CV28" s="622"/>
      <c r="CW28" s="622"/>
      <c r="CX28" s="622"/>
      <c r="CY28" s="623"/>
      <c r="CZ28" s="624">
        <v>13.6</v>
      </c>
      <c r="DA28" s="636"/>
      <c r="DB28" s="636"/>
      <c r="DC28" s="637"/>
      <c r="DD28" s="627">
        <v>1416625</v>
      </c>
      <c r="DE28" s="622"/>
      <c r="DF28" s="622"/>
      <c r="DG28" s="622"/>
      <c r="DH28" s="622"/>
      <c r="DI28" s="622"/>
      <c r="DJ28" s="622"/>
      <c r="DK28" s="623"/>
      <c r="DL28" s="627">
        <v>1416625</v>
      </c>
      <c r="DM28" s="622"/>
      <c r="DN28" s="622"/>
      <c r="DO28" s="622"/>
      <c r="DP28" s="622"/>
      <c r="DQ28" s="622"/>
      <c r="DR28" s="622"/>
      <c r="DS28" s="622"/>
      <c r="DT28" s="622"/>
      <c r="DU28" s="622"/>
      <c r="DV28" s="623"/>
      <c r="DW28" s="624">
        <v>25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9203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1457876</v>
      </c>
      <c r="CS29" s="634"/>
      <c r="CT29" s="634"/>
      <c r="CU29" s="634"/>
      <c r="CV29" s="634"/>
      <c r="CW29" s="634"/>
      <c r="CX29" s="634"/>
      <c r="CY29" s="635"/>
      <c r="CZ29" s="624">
        <v>13.6</v>
      </c>
      <c r="DA29" s="636"/>
      <c r="DB29" s="636"/>
      <c r="DC29" s="637"/>
      <c r="DD29" s="627">
        <v>1416129</v>
      </c>
      <c r="DE29" s="634"/>
      <c r="DF29" s="634"/>
      <c r="DG29" s="634"/>
      <c r="DH29" s="634"/>
      <c r="DI29" s="634"/>
      <c r="DJ29" s="634"/>
      <c r="DK29" s="635"/>
      <c r="DL29" s="627">
        <v>1416129</v>
      </c>
      <c r="DM29" s="634"/>
      <c r="DN29" s="634"/>
      <c r="DO29" s="634"/>
      <c r="DP29" s="634"/>
      <c r="DQ29" s="634"/>
      <c r="DR29" s="634"/>
      <c r="DS29" s="634"/>
      <c r="DT29" s="634"/>
      <c r="DU29" s="634"/>
      <c r="DV29" s="635"/>
      <c r="DW29" s="624">
        <v>25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1430189</v>
      </c>
      <c r="S30" s="622"/>
      <c r="T30" s="622"/>
      <c r="U30" s="622"/>
      <c r="V30" s="622"/>
      <c r="W30" s="622"/>
      <c r="X30" s="622"/>
      <c r="Y30" s="623"/>
      <c r="Z30" s="659">
        <v>12.3</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1442712</v>
      </c>
      <c r="CS30" s="622"/>
      <c r="CT30" s="622"/>
      <c r="CU30" s="622"/>
      <c r="CV30" s="622"/>
      <c r="CW30" s="622"/>
      <c r="CX30" s="622"/>
      <c r="CY30" s="623"/>
      <c r="CZ30" s="624">
        <v>13.4</v>
      </c>
      <c r="DA30" s="636"/>
      <c r="DB30" s="636"/>
      <c r="DC30" s="637"/>
      <c r="DD30" s="627">
        <v>1401053</v>
      </c>
      <c r="DE30" s="622"/>
      <c r="DF30" s="622"/>
      <c r="DG30" s="622"/>
      <c r="DH30" s="622"/>
      <c r="DI30" s="622"/>
      <c r="DJ30" s="622"/>
      <c r="DK30" s="623"/>
      <c r="DL30" s="627">
        <v>1401053</v>
      </c>
      <c r="DM30" s="622"/>
      <c r="DN30" s="622"/>
      <c r="DO30" s="622"/>
      <c r="DP30" s="622"/>
      <c r="DQ30" s="622"/>
      <c r="DR30" s="622"/>
      <c r="DS30" s="622"/>
      <c r="DT30" s="622"/>
      <c r="DU30" s="622"/>
      <c r="DV30" s="623"/>
      <c r="DW30" s="624">
        <v>24.7</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98.7</v>
      </c>
      <c r="BH31" s="684"/>
      <c r="BI31" s="684"/>
      <c r="BJ31" s="684"/>
      <c r="BK31" s="684"/>
      <c r="BL31" s="684"/>
      <c r="BM31" s="685">
        <v>95</v>
      </c>
      <c r="BN31" s="684"/>
      <c r="BO31" s="684"/>
      <c r="BP31" s="684"/>
      <c r="BQ31" s="686"/>
      <c r="BR31" s="683">
        <v>98.9</v>
      </c>
      <c r="BS31" s="684"/>
      <c r="BT31" s="684"/>
      <c r="BU31" s="684"/>
      <c r="BV31" s="684"/>
      <c r="BW31" s="684"/>
      <c r="BX31" s="685">
        <v>95.1</v>
      </c>
      <c r="BY31" s="684"/>
      <c r="BZ31" s="684"/>
      <c r="CA31" s="684"/>
      <c r="CB31" s="686"/>
      <c r="CD31" s="642"/>
      <c r="CE31" s="643"/>
      <c r="CF31" s="618" t="s">
        <v>299</v>
      </c>
      <c r="CG31" s="619"/>
      <c r="CH31" s="619"/>
      <c r="CI31" s="619"/>
      <c r="CJ31" s="619"/>
      <c r="CK31" s="619"/>
      <c r="CL31" s="619"/>
      <c r="CM31" s="619"/>
      <c r="CN31" s="619"/>
      <c r="CO31" s="619"/>
      <c r="CP31" s="619"/>
      <c r="CQ31" s="620"/>
      <c r="CR31" s="621">
        <v>15164</v>
      </c>
      <c r="CS31" s="634"/>
      <c r="CT31" s="634"/>
      <c r="CU31" s="634"/>
      <c r="CV31" s="634"/>
      <c r="CW31" s="634"/>
      <c r="CX31" s="634"/>
      <c r="CY31" s="635"/>
      <c r="CZ31" s="624">
        <v>0.1</v>
      </c>
      <c r="DA31" s="636"/>
      <c r="DB31" s="636"/>
      <c r="DC31" s="637"/>
      <c r="DD31" s="627">
        <v>15076</v>
      </c>
      <c r="DE31" s="634"/>
      <c r="DF31" s="634"/>
      <c r="DG31" s="634"/>
      <c r="DH31" s="634"/>
      <c r="DI31" s="634"/>
      <c r="DJ31" s="634"/>
      <c r="DK31" s="635"/>
      <c r="DL31" s="627">
        <v>15076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931323</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98.8</v>
      </c>
      <c r="BH32" s="634"/>
      <c r="BI32" s="634"/>
      <c r="BJ32" s="634"/>
      <c r="BK32" s="634"/>
      <c r="BL32" s="634"/>
      <c r="BM32" s="625">
        <v>97.3</v>
      </c>
      <c r="BN32" s="634"/>
      <c r="BO32" s="634"/>
      <c r="BP32" s="634"/>
      <c r="BQ32" s="657"/>
      <c r="BR32" s="687">
        <v>99.5</v>
      </c>
      <c r="BS32" s="634"/>
      <c r="BT32" s="634"/>
      <c r="BU32" s="634"/>
      <c r="BV32" s="634"/>
      <c r="BW32" s="634"/>
      <c r="BX32" s="625">
        <v>98</v>
      </c>
      <c r="BY32" s="634"/>
      <c r="BZ32" s="634"/>
      <c r="CA32" s="634"/>
      <c r="CB32" s="657"/>
      <c r="CD32" s="644"/>
      <c r="CE32" s="645"/>
      <c r="CF32" s="618" t="s">
        <v>303</v>
      </c>
      <c r="CG32" s="619"/>
      <c r="CH32" s="619"/>
      <c r="CI32" s="619"/>
      <c r="CJ32" s="619"/>
      <c r="CK32" s="619"/>
      <c r="CL32" s="619"/>
      <c r="CM32" s="619"/>
      <c r="CN32" s="619"/>
      <c r="CO32" s="619"/>
      <c r="CP32" s="619"/>
      <c r="CQ32" s="620"/>
      <c r="CR32" s="621">
        <v>496</v>
      </c>
      <c r="CS32" s="622"/>
      <c r="CT32" s="622"/>
      <c r="CU32" s="622"/>
      <c r="CV32" s="622"/>
      <c r="CW32" s="622"/>
      <c r="CX32" s="622"/>
      <c r="CY32" s="623"/>
      <c r="CZ32" s="624">
        <v>0</v>
      </c>
      <c r="DA32" s="636"/>
      <c r="DB32" s="636"/>
      <c r="DC32" s="637"/>
      <c r="DD32" s="627">
        <v>496</v>
      </c>
      <c r="DE32" s="622"/>
      <c r="DF32" s="622"/>
      <c r="DG32" s="622"/>
      <c r="DH32" s="622"/>
      <c r="DI32" s="622"/>
      <c r="DJ32" s="622"/>
      <c r="DK32" s="623"/>
      <c r="DL32" s="627">
        <v>496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34828</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98.1</v>
      </c>
      <c r="BH33" s="606"/>
      <c r="BI33" s="606"/>
      <c r="BJ33" s="606"/>
      <c r="BK33" s="606"/>
      <c r="BL33" s="606"/>
      <c r="BM33" s="652">
        <v>91.1</v>
      </c>
      <c r="BN33" s="606"/>
      <c r="BO33" s="606"/>
      <c r="BP33" s="606"/>
      <c r="BQ33" s="669"/>
      <c r="BR33" s="682">
        <v>97.8</v>
      </c>
      <c r="BS33" s="606"/>
      <c r="BT33" s="606"/>
      <c r="BU33" s="606"/>
      <c r="BV33" s="606"/>
      <c r="BW33" s="606"/>
      <c r="BX33" s="652">
        <v>90.4</v>
      </c>
      <c r="BY33" s="606"/>
      <c r="BZ33" s="606"/>
      <c r="CA33" s="606"/>
      <c r="CB33" s="669"/>
      <c r="CD33" s="618" t="s">
        <v>306</v>
      </c>
      <c r="CE33" s="619"/>
      <c r="CF33" s="619"/>
      <c r="CG33" s="619"/>
      <c r="CH33" s="619"/>
      <c r="CI33" s="619"/>
      <c r="CJ33" s="619"/>
      <c r="CK33" s="619"/>
      <c r="CL33" s="619"/>
      <c r="CM33" s="619"/>
      <c r="CN33" s="619"/>
      <c r="CO33" s="619"/>
      <c r="CP33" s="619"/>
      <c r="CQ33" s="620"/>
      <c r="CR33" s="621">
        <v>3998700</v>
      </c>
      <c r="CS33" s="634"/>
      <c r="CT33" s="634"/>
      <c r="CU33" s="634"/>
      <c r="CV33" s="634"/>
      <c r="CW33" s="634"/>
      <c r="CX33" s="634"/>
      <c r="CY33" s="635"/>
      <c r="CZ33" s="624">
        <v>37.200000000000003</v>
      </c>
      <c r="DA33" s="636"/>
      <c r="DB33" s="636"/>
      <c r="DC33" s="637"/>
      <c r="DD33" s="627">
        <v>2935618</v>
      </c>
      <c r="DE33" s="634"/>
      <c r="DF33" s="634"/>
      <c r="DG33" s="634"/>
      <c r="DH33" s="634"/>
      <c r="DI33" s="634"/>
      <c r="DJ33" s="634"/>
      <c r="DK33" s="635"/>
      <c r="DL33" s="627">
        <v>1966728</v>
      </c>
      <c r="DM33" s="634"/>
      <c r="DN33" s="634"/>
      <c r="DO33" s="634"/>
      <c r="DP33" s="634"/>
      <c r="DQ33" s="634"/>
      <c r="DR33" s="634"/>
      <c r="DS33" s="634"/>
      <c r="DT33" s="634"/>
      <c r="DU33" s="634"/>
      <c r="DV33" s="635"/>
      <c r="DW33" s="624">
        <v>34.700000000000003</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177967</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1224443</v>
      </c>
      <c r="CS34" s="622"/>
      <c r="CT34" s="622"/>
      <c r="CU34" s="622"/>
      <c r="CV34" s="622"/>
      <c r="CW34" s="622"/>
      <c r="CX34" s="622"/>
      <c r="CY34" s="623"/>
      <c r="CZ34" s="624">
        <v>11.4</v>
      </c>
      <c r="DA34" s="636"/>
      <c r="DB34" s="636"/>
      <c r="DC34" s="637"/>
      <c r="DD34" s="627">
        <v>840068</v>
      </c>
      <c r="DE34" s="622"/>
      <c r="DF34" s="622"/>
      <c r="DG34" s="622"/>
      <c r="DH34" s="622"/>
      <c r="DI34" s="622"/>
      <c r="DJ34" s="622"/>
      <c r="DK34" s="623"/>
      <c r="DL34" s="627">
        <v>714586</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902687</v>
      </c>
      <c r="S35" s="622"/>
      <c r="T35" s="622"/>
      <c r="U35" s="622"/>
      <c r="V35" s="622"/>
      <c r="W35" s="622"/>
      <c r="X35" s="622"/>
      <c r="Y35" s="623"/>
      <c r="Z35" s="659">
        <v>7.8</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63857</v>
      </c>
      <c r="CS35" s="634"/>
      <c r="CT35" s="634"/>
      <c r="CU35" s="634"/>
      <c r="CV35" s="634"/>
      <c r="CW35" s="634"/>
      <c r="CX35" s="634"/>
      <c r="CY35" s="635"/>
      <c r="CZ35" s="624">
        <v>0.6</v>
      </c>
      <c r="DA35" s="636"/>
      <c r="DB35" s="636"/>
      <c r="DC35" s="637"/>
      <c r="DD35" s="627">
        <v>16412</v>
      </c>
      <c r="DE35" s="634"/>
      <c r="DF35" s="634"/>
      <c r="DG35" s="634"/>
      <c r="DH35" s="634"/>
      <c r="DI35" s="634"/>
      <c r="DJ35" s="634"/>
      <c r="DK35" s="635"/>
      <c r="DL35" s="627">
        <v>16412</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676576</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790377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20266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1179962</v>
      </c>
      <c r="CS36" s="622"/>
      <c r="CT36" s="622"/>
      <c r="CU36" s="622"/>
      <c r="CV36" s="622"/>
      <c r="CW36" s="622"/>
      <c r="CX36" s="622"/>
      <c r="CY36" s="623"/>
      <c r="CZ36" s="624">
        <v>11</v>
      </c>
      <c r="DA36" s="636"/>
      <c r="DB36" s="636"/>
      <c r="DC36" s="637"/>
      <c r="DD36" s="627">
        <v>853522</v>
      </c>
      <c r="DE36" s="622"/>
      <c r="DF36" s="622"/>
      <c r="DG36" s="622"/>
      <c r="DH36" s="622"/>
      <c r="DI36" s="622"/>
      <c r="DJ36" s="622"/>
      <c r="DK36" s="623"/>
      <c r="DL36" s="627">
        <v>640884</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211417</v>
      </c>
      <c r="S37" s="622"/>
      <c r="T37" s="622"/>
      <c r="U37" s="622"/>
      <c r="V37" s="622"/>
      <c r="W37" s="622"/>
      <c r="X37" s="622"/>
      <c r="Y37" s="623"/>
      <c r="Z37" s="659">
        <v>1.8</v>
      </c>
      <c r="AA37" s="659"/>
      <c r="AB37" s="659"/>
      <c r="AC37" s="659"/>
      <c r="AD37" s="660">
        <v>91185</v>
      </c>
      <c r="AE37" s="660"/>
      <c r="AF37" s="660"/>
      <c r="AG37" s="660"/>
      <c r="AH37" s="660"/>
      <c r="AI37" s="660"/>
      <c r="AJ37" s="660"/>
      <c r="AK37" s="660"/>
      <c r="AL37" s="624">
        <v>1.6</v>
      </c>
      <c r="AM37" s="625"/>
      <c r="AN37" s="625"/>
      <c r="AO37" s="661"/>
      <c r="AQ37" s="654" t="s">
        <v>318</v>
      </c>
      <c r="AR37" s="655"/>
      <c r="AS37" s="655"/>
      <c r="AT37" s="655"/>
      <c r="AU37" s="655"/>
      <c r="AV37" s="655"/>
      <c r="AW37" s="655"/>
      <c r="AX37" s="655"/>
      <c r="AY37" s="656"/>
      <c r="AZ37" s="621">
        <v>101320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-2094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387730</v>
      </c>
      <c r="CS37" s="634"/>
      <c r="CT37" s="634"/>
      <c r="CU37" s="634"/>
      <c r="CV37" s="634"/>
      <c r="CW37" s="634"/>
      <c r="CX37" s="634"/>
      <c r="CY37" s="635"/>
      <c r="CZ37" s="624">
        <v>3.6</v>
      </c>
      <c r="DA37" s="636"/>
      <c r="DB37" s="636"/>
      <c r="DC37" s="637"/>
      <c r="DD37" s="627">
        <v>373230</v>
      </c>
      <c r="DE37" s="634"/>
      <c r="DF37" s="634"/>
      <c r="DG37" s="634"/>
      <c r="DH37" s="634"/>
      <c r="DI37" s="634"/>
      <c r="DJ37" s="634"/>
      <c r="DK37" s="635"/>
      <c r="DL37" s="627">
        <v>362629</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1074665</v>
      </c>
      <c r="S38" s="622"/>
      <c r="T38" s="622"/>
      <c r="U38" s="622"/>
      <c r="V38" s="622"/>
      <c r="W38" s="622"/>
      <c r="X38" s="622"/>
      <c r="Y38" s="623"/>
      <c r="Z38" s="659">
        <v>9.1999999999999993</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37361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1561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771717</v>
      </c>
      <c r="CS38" s="622"/>
      <c r="CT38" s="622"/>
      <c r="CU38" s="622"/>
      <c r="CV38" s="622"/>
      <c r="CW38" s="622"/>
      <c r="CX38" s="622"/>
      <c r="CY38" s="623"/>
      <c r="CZ38" s="624">
        <v>7.2</v>
      </c>
      <c r="DA38" s="636"/>
      <c r="DB38" s="636"/>
      <c r="DC38" s="637"/>
      <c r="DD38" s="627">
        <v>627699</v>
      </c>
      <c r="DE38" s="622"/>
      <c r="DF38" s="622"/>
      <c r="DG38" s="622"/>
      <c r="DH38" s="622"/>
      <c r="DI38" s="622"/>
      <c r="DJ38" s="622"/>
      <c r="DK38" s="623"/>
      <c r="DL38" s="627">
        <v>594846</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18660</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2239</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741821</v>
      </c>
      <c r="CS39" s="634"/>
      <c r="CT39" s="634"/>
      <c r="CU39" s="634"/>
      <c r="CV39" s="634"/>
      <c r="CW39" s="634"/>
      <c r="CX39" s="634"/>
      <c r="CY39" s="635"/>
      <c r="CZ39" s="624">
        <v>6.9</v>
      </c>
      <c r="DA39" s="636"/>
      <c r="DB39" s="636"/>
      <c r="DC39" s="637"/>
      <c r="DD39" s="627">
        <v>597917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20865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17626</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72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16900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11640507</v>
      </c>
      <c r="S41" s="646"/>
      <c r="T41" s="646"/>
      <c r="U41" s="646"/>
      <c r="V41" s="646"/>
      <c r="W41" s="646"/>
      <c r="X41" s="646"/>
      <c r="Y41" s="649"/>
      <c r="Z41" s="650">
        <v>100</v>
      </c>
      <c r="AA41" s="650"/>
      <c r="AB41" s="650"/>
      <c r="AC41" s="650"/>
      <c r="AD41" s="651">
        <v>5652125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131521</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483889</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2678088</v>
      </c>
      <c r="CS42" s="634"/>
      <c r="CT42" s="634"/>
      <c r="CU42" s="634"/>
      <c r="CV42" s="634"/>
      <c r="CW42" s="634"/>
      <c r="CX42" s="634"/>
      <c r="CY42" s="635"/>
      <c r="CZ42" s="624">
        <v>24.9</v>
      </c>
      <c r="DA42" s="636"/>
      <c r="DB42" s="636"/>
      <c r="DC42" s="637"/>
      <c r="DD42" s="627">
        <v>543003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32521</v>
      </c>
      <c r="CS43" s="634"/>
      <c r="CT43" s="634"/>
      <c r="CU43" s="634"/>
      <c r="CV43" s="634"/>
      <c r="CW43" s="634"/>
      <c r="CX43" s="634"/>
      <c r="CY43" s="635"/>
      <c r="CZ43" s="624">
        <v>0.3</v>
      </c>
      <c r="DA43" s="636"/>
      <c r="DB43" s="636"/>
      <c r="DC43" s="637"/>
      <c r="DD43" s="627">
        <v>30635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2121705</v>
      </c>
      <c r="CS44" s="622"/>
      <c r="CT44" s="622"/>
      <c r="CU44" s="622"/>
      <c r="CV44" s="622"/>
      <c r="CW44" s="622"/>
      <c r="CX44" s="622"/>
      <c r="CY44" s="623"/>
      <c r="CZ44" s="624">
        <v>19.7</v>
      </c>
      <c r="DA44" s="625"/>
      <c r="DB44" s="625"/>
      <c r="DC44" s="626"/>
      <c r="DD44" s="627">
        <v>393274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1626163</v>
      </c>
      <c r="CS45" s="634"/>
      <c r="CT45" s="634"/>
      <c r="CU45" s="634"/>
      <c r="CV45" s="634"/>
      <c r="CW45" s="634"/>
      <c r="CX45" s="634"/>
      <c r="CY45" s="635"/>
      <c r="CZ45" s="624">
        <v>15.1</v>
      </c>
      <c r="DA45" s="636"/>
      <c r="DB45" s="636"/>
      <c r="DC45" s="637"/>
      <c r="DD45" s="627">
        <v>179590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462650</v>
      </c>
      <c r="CS46" s="622"/>
      <c r="CT46" s="622"/>
      <c r="CU46" s="622"/>
      <c r="CV46" s="622"/>
      <c r="CW46" s="622"/>
      <c r="CX46" s="622"/>
      <c r="CY46" s="623"/>
      <c r="CZ46" s="624">
        <v>4.3</v>
      </c>
      <c r="DA46" s="625"/>
      <c r="DB46" s="625"/>
      <c r="DC46" s="626"/>
      <c r="DD46" s="627">
        <v>198192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556383</v>
      </c>
      <c r="CS47" s="634"/>
      <c r="CT47" s="634"/>
      <c r="CU47" s="634"/>
      <c r="CV47" s="634"/>
      <c r="CW47" s="634"/>
      <c r="CX47" s="634"/>
      <c r="CY47" s="635"/>
      <c r="CZ47" s="624">
        <v>5.2</v>
      </c>
      <c r="DA47" s="636"/>
      <c r="DB47" s="636"/>
      <c r="DC47" s="637"/>
      <c r="DD47" s="627">
        <v>149729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10746325</v>
      </c>
      <c r="CS49" s="606"/>
      <c r="CT49" s="606"/>
      <c r="CU49" s="606"/>
      <c r="CV49" s="606"/>
      <c r="CW49" s="606"/>
      <c r="CX49" s="606"/>
      <c r="CY49" s="607"/>
      <c r="CZ49" s="608">
        <v>100</v>
      </c>
      <c r="DA49" s="609"/>
      <c r="DB49" s="609"/>
      <c r="DC49" s="610"/>
      <c r="DD49" s="611">
        <v>7000734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e70GXhaQNj+6S9m570e6O4mcsQVgJGSJOOBdRYx61A8XOg0brVNyjNn/fFTZWyQwW7BSYb/u2Tw2SulOWoDrQ==" saltValue="YQRjnrtr8xKKWl0qIF6W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74" sqref="AK74:AO7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4"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32"/>
      <c r="BA5" s="232"/>
      <c r="BB5" s="232"/>
      <c r="BC5" s="232"/>
      <c r="BD5" s="232"/>
      <c r="BE5" s="233"/>
      <c r="BF5" s="233"/>
      <c r="BG5" s="233"/>
      <c r="BH5" s="233"/>
      <c r="BI5" s="233"/>
      <c r="BJ5" s="233"/>
      <c r="BK5" s="233"/>
      <c r="BL5" s="233"/>
      <c r="BM5" s="233"/>
      <c r="BN5" s="233"/>
      <c r="BO5" s="233"/>
      <c r="BP5" s="233"/>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4" t="s">
        <v>370</v>
      </c>
      <c r="DH5" s="1085"/>
      <c r="DI5" s="1085"/>
      <c r="DJ5" s="1085"/>
      <c r="DK5" s="1086"/>
      <c r="DL5" s="1084" t="s">
        <v>371</v>
      </c>
      <c r="DM5" s="1085"/>
      <c r="DN5" s="1085"/>
      <c r="DO5" s="1085"/>
      <c r="DP5" s="1086"/>
      <c r="DQ5" s="1002" t="s">
        <v>372</v>
      </c>
      <c r="DR5" s="1003"/>
      <c r="DS5" s="1003"/>
      <c r="DT5" s="1003"/>
      <c r="DU5" s="1004"/>
      <c r="DV5" s="1002" t="s">
        <v>363</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5"/>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7"/>
      <c r="DH6" s="1088"/>
      <c r="DI6" s="1088"/>
      <c r="DJ6" s="1088"/>
      <c r="DK6" s="1089"/>
      <c r="DL6" s="1087"/>
      <c r="DM6" s="1088"/>
      <c r="DN6" s="1088"/>
      <c r="DO6" s="1088"/>
      <c r="DP6" s="1089"/>
      <c r="DQ6" s="1005"/>
      <c r="DR6" s="1006"/>
      <c r="DS6" s="1006"/>
      <c r="DT6" s="1006"/>
      <c r="DU6" s="1007"/>
      <c r="DV6" s="1005"/>
      <c r="DW6" s="1006"/>
      <c r="DX6" s="1006"/>
      <c r="DY6" s="1006"/>
      <c r="DZ6" s="1017"/>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11541</v>
      </c>
      <c r="R7" s="1103"/>
      <c r="S7" s="1103"/>
      <c r="T7" s="1103"/>
      <c r="U7" s="1103"/>
      <c r="V7" s="1103">
        <v>10646</v>
      </c>
      <c r="W7" s="1103"/>
      <c r="X7" s="1103"/>
      <c r="Y7" s="1103"/>
      <c r="Z7" s="1103"/>
      <c r="AA7" s="1103">
        <v>894</v>
      </c>
      <c r="AB7" s="1103"/>
      <c r="AC7" s="1103"/>
      <c r="AD7" s="1103"/>
      <c r="AE7" s="1104"/>
      <c r="AF7" s="1105">
        <v>705</v>
      </c>
      <c r="AG7" s="1106"/>
      <c r="AH7" s="1106"/>
      <c r="AI7" s="1106"/>
      <c r="AJ7" s="1107"/>
      <c r="AK7" s="1108">
        <v>903</v>
      </c>
      <c r="AL7" s="1109"/>
      <c r="AM7" s="1109"/>
      <c r="AN7" s="1109"/>
      <c r="AO7" s="1109"/>
      <c r="AP7" s="1109">
        <v>8153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567</v>
      </c>
      <c r="BT7" s="1100"/>
      <c r="BU7" s="1100"/>
      <c r="BV7" s="1100"/>
      <c r="BW7" s="1100"/>
      <c r="BX7" s="1100"/>
      <c r="BY7" s="1100"/>
      <c r="BZ7" s="1100"/>
      <c r="CA7" s="1100"/>
      <c r="CB7" s="1100"/>
      <c r="CC7" s="1100"/>
      <c r="CD7" s="1100"/>
      <c r="CE7" s="1100"/>
      <c r="CF7" s="1100"/>
      <c r="CG7" s="1112"/>
      <c r="CH7" s="1096">
        <v>-872</v>
      </c>
      <c r="CI7" s="1097"/>
      <c r="CJ7" s="1097"/>
      <c r="CK7" s="1097"/>
      <c r="CL7" s="1098"/>
      <c r="CM7" s="1096">
        <v>-18</v>
      </c>
      <c r="CN7" s="1097"/>
      <c r="CO7" s="1097"/>
      <c r="CP7" s="1097"/>
      <c r="CQ7" s="1098"/>
      <c r="CR7" s="1096" t="s">
        <v>568</v>
      </c>
      <c r="CS7" s="1097"/>
      <c r="CT7" s="1097"/>
      <c r="CU7" s="1097"/>
      <c r="CV7" s="1098"/>
      <c r="CW7" s="1096" t="s">
        <v>569</v>
      </c>
      <c r="CX7" s="1097"/>
      <c r="CY7" s="1097"/>
      <c r="CZ7" s="1097"/>
      <c r="DA7" s="1098"/>
      <c r="DB7" s="1096" t="s">
        <v>570</v>
      </c>
      <c r="DC7" s="1097"/>
      <c r="DD7" s="1097"/>
      <c r="DE7" s="1097"/>
      <c r="DF7" s="1098"/>
      <c r="DG7" s="1096" t="s">
        <v>571</v>
      </c>
      <c r="DH7" s="1097"/>
      <c r="DI7" s="1097"/>
      <c r="DJ7" s="1097"/>
      <c r="DK7" s="1098"/>
      <c r="DL7" s="1096">
        <v>181</v>
      </c>
      <c r="DM7" s="1097"/>
      <c r="DN7" s="1097"/>
      <c r="DO7" s="1097"/>
      <c r="DP7" s="1098"/>
      <c r="DQ7" s="1096">
        <v>163</v>
      </c>
      <c r="DR7" s="1097"/>
      <c r="DS7" s="1097"/>
      <c r="DT7" s="1097"/>
      <c r="DU7" s="1098"/>
      <c r="DV7" s="1099"/>
      <c r="DW7" s="1100"/>
      <c r="DX7" s="1100"/>
      <c r="DY7" s="1100"/>
      <c r="DZ7" s="1101"/>
      <c r="EA7" s="234"/>
    </row>
    <row r="8" spans="1:131" s="235" customFormat="1" ht="26.25" customHeight="1" x14ac:dyDescent="0.15">
      <c r="A8" s="238">
        <v>2</v>
      </c>
      <c r="B8" s="1031" t="s">
        <v>374</v>
      </c>
      <c r="C8" s="1032"/>
      <c r="D8" s="1032"/>
      <c r="E8" s="1032"/>
      <c r="F8" s="1032"/>
      <c r="G8" s="1032"/>
      <c r="H8" s="1032"/>
      <c r="I8" s="1032"/>
      <c r="J8" s="1032"/>
      <c r="K8" s="1032"/>
      <c r="L8" s="1032"/>
      <c r="M8" s="1032"/>
      <c r="N8" s="1032"/>
      <c r="O8" s="1032"/>
      <c r="P8" s="1033"/>
      <c r="Q8" s="1039">
        <v>195</v>
      </c>
      <c r="R8" s="1040"/>
      <c r="S8" s="1040"/>
      <c r="T8" s="1040"/>
      <c r="U8" s="1040"/>
      <c r="V8" s="1040">
        <v>195</v>
      </c>
      <c r="W8" s="1040"/>
      <c r="X8" s="1040"/>
      <c r="Y8" s="1040"/>
      <c r="Z8" s="1040"/>
      <c r="AA8" s="1040">
        <v>0</v>
      </c>
      <c r="AB8" s="1040"/>
      <c r="AC8" s="1040"/>
      <c r="AD8" s="1040"/>
      <c r="AE8" s="1041"/>
      <c r="AF8" s="1036" t="s">
        <v>122</v>
      </c>
      <c r="AG8" s="1037"/>
      <c r="AH8" s="1037"/>
      <c r="AI8" s="1037"/>
      <c r="AJ8" s="1038"/>
      <c r="AK8" s="1080">
        <v>74</v>
      </c>
      <c r="AL8" s="1081"/>
      <c r="AM8" s="1081"/>
      <c r="AN8" s="1081"/>
      <c r="AO8" s="1081"/>
      <c r="AP8" s="1081">
        <v>24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3" t="s">
        <v>572</v>
      </c>
      <c r="BT8" s="994"/>
      <c r="BU8" s="994"/>
      <c r="BV8" s="994"/>
      <c r="BW8" s="994"/>
      <c r="BX8" s="994"/>
      <c r="BY8" s="994"/>
      <c r="BZ8" s="994"/>
      <c r="CA8" s="994"/>
      <c r="CB8" s="994"/>
      <c r="CC8" s="994"/>
      <c r="CD8" s="994"/>
      <c r="CE8" s="994"/>
      <c r="CF8" s="994"/>
      <c r="CG8" s="1015"/>
      <c r="CH8" s="990">
        <v>-38</v>
      </c>
      <c r="CI8" s="991"/>
      <c r="CJ8" s="991"/>
      <c r="CK8" s="991"/>
      <c r="CL8" s="992"/>
      <c r="CM8" s="990">
        <v>-44</v>
      </c>
      <c r="CN8" s="991"/>
      <c r="CO8" s="991"/>
      <c r="CP8" s="991"/>
      <c r="CQ8" s="992"/>
      <c r="CR8" s="990" t="s">
        <v>568</v>
      </c>
      <c r="CS8" s="991"/>
      <c r="CT8" s="991"/>
      <c r="CU8" s="991"/>
      <c r="CV8" s="992"/>
      <c r="CW8" s="990">
        <v>41</v>
      </c>
      <c r="CX8" s="991"/>
      <c r="CY8" s="991"/>
      <c r="CZ8" s="991"/>
      <c r="DA8" s="992"/>
      <c r="DB8" s="990" t="s">
        <v>568</v>
      </c>
      <c r="DC8" s="991"/>
      <c r="DD8" s="991"/>
      <c r="DE8" s="991"/>
      <c r="DF8" s="992"/>
      <c r="DG8" s="990" t="s">
        <v>568</v>
      </c>
      <c r="DH8" s="991"/>
      <c r="DI8" s="991"/>
      <c r="DJ8" s="991"/>
      <c r="DK8" s="992"/>
      <c r="DL8" s="990">
        <v>40</v>
      </c>
      <c r="DM8" s="991"/>
      <c r="DN8" s="991"/>
      <c r="DO8" s="991"/>
      <c r="DP8" s="992"/>
      <c r="DQ8" s="990">
        <v>36</v>
      </c>
      <c r="DR8" s="991"/>
      <c r="DS8" s="991"/>
      <c r="DT8" s="991"/>
      <c r="DU8" s="992"/>
      <c r="DV8" s="993"/>
      <c r="DW8" s="994"/>
      <c r="DX8" s="994"/>
      <c r="DY8" s="994"/>
      <c r="DZ8" s="995"/>
      <c r="EA8" s="234"/>
    </row>
    <row r="9" spans="1:131" s="235" customFormat="1" ht="26.25" customHeight="1" x14ac:dyDescent="0.15">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15">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15">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1"/>
      <c r="C22" s="1032"/>
      <c r="D22" s="1032"/>
      <c r="E22" s="1032"/>
      <c r="F22" s="1032"/>
      <c r="G22" s="1032"/>
      <c r="H22" s="1032"/>
      <c r="I22" s="1032"/>
      <c r="J22" s="1032"/>
      <c r="K22" s="1032"/>
      <c r="L22" s="1032"/>
      <c r="M22" s="1032"/>
      <c r="N22" s="1032"/>
      <c r="O22" s="1032"/>
      <c r="P22" s="1033"/>
      <c r="Q22" s="1073"/>
      <c r="R22" s="1074"/>
      <c r="S22" s="1074"/>
      <c r="T22" s="1074"/>
      <c r="U22" s="1074"/>
      <c r="V22" s="1074"/>
      <c r="W22" s="1074"/>
      <c r="X22" s="1074"/>
      <c r="Y22" s="1074"/>
      <c r="Z22" s="1074"/>
      <c r="AA22" s="1074"/>
      <c r="AB22" s="1074"/>
      <c r="AC22" s="1074"/>
      <c r="AD22" s="1074"/>
      <c r="AE22" s="1075"/>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9" t="s">
        <v>375</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11640</v>
      </c>
      <c r="R23" s="1061"/>
      <c r="S23" s="1061"/>
      <c r="T23" s="1061"/>
      <c r="U23" s="1061"/>
      <c r="V23" s="1061">
        <v>10747</v>
      </c>
      <c r="W23" s="1061"/>
      <c r="X23" s="1061"/>
      <c r="Y23" s="1061"/>
      <c r="Z23" s="1061"/>
      <c r="AA23" s="1061">
        <v>894</v>
      </c>
      <c r="AB23" s="1061"/>
      <c r="AC23" s="1061"/>
      <c r="AD23" s="1061"/>
      <c r="AE23" s="1068"/>
      <c r="AF23" s="1069">
        <v>705</v>
      </c>
      <c r="AG23" s="1061"/>
      <c r="AH23" s="1061"/>
      <c r="AI23" s="1061"/>
      <c r="AJ23" s="1070"/>
      <c r="AK23" s="1071"/>
      <c r="AL23" s="1072"/>
      <c r="AM23" s="1072"/>
      <c r="AN23" s="1072"/>
      <c r="AO23" s="1072"/>
      <c r="AP23" s="1061">
        <v>8177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5" t="s">
        <v>383</v>
      </c>
      <c r="AG26" s="1009"/>
      <c r="AH26" s="1009"/>
      <c r="AI26" s="1009"/>
      <c r="AJ26" s="1056"/>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363</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7"/>
      <c r="AG27" s="1012"/>
      <c r="AH27" s="1012"/>
      <c r="AI27" s="1012"/>
      <c r="AJ27" s="1058"/>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1278</v>
      </c>
      <c r="R28" s="1051"/>
      <c r="S28" s="1051"/>
      <c r="T28" s="1051"/>
      <c r="U28" s="1051"/>
      <c r="V28" s="1051">
        <v>1258</v>
      </c>
      <c r="W28" s="1051"/>
      <c r="X28" s="1051"/>
      <c r="Y28" s="1051"/>
      <c r="Z28" s="1051"/>
      <c r="AA28" s="1051">
        <v>20</v>
      </c>
      <c r="AB28" s="1051"/>
      <c r="AC28" s="1051"/>
      <c r="AD28" s="1051"/>
      <c r="AE28" s="1052"/>
      <c r="AF28" s="1053">
        <v>20</v>
      </c>
      <c r="AG28" s="1051"/>
      <c r="AH28" s="1051"/>
      <c r="AI28" s="1051"/>
      <c r="AJ28" s="1054"/>
      <c r="AK28" s="1042">
        <v>124</v>
      </c>
      <c r="AL28" s="1043"/>
      <c r="AM28" s="1043"/>
      <c r="AN28" s="1043"/>
      <c r="AO28" s="1043"/>
      <c r="AP28" s="1043" t="s">
        <v>491</v>
      </c>
      <c r="AQ28" s="1043"/>
      <c r="AR28" s="1043"/>
      <c r="AS28" s="1043"/>
      <c r="AT28" s="1043"/>
      <c r="AU28" s="1043" t="s">
        <v>556</v>
      </c>
      <c r="AV28" s="1043"/>
      <c r="AW28" s="1043"/>
      <c r="AX28" s="1043"/>
      <c r="AY28" s="1043"/>
      <c r="AZ28" s="1044" t="s">
        <v>557</v>
      </c>
      <c r="BA28" s="1044"/>
      <c r="BB28" s="1044"/>
      <c r="BC28" s="1044"/>
      <c r="BD28" s="1044"/>
      <c r="BE28" s="1045"/>
      <c r="BF28" s="1045"/>
      <c r="BG28" s="1045"/>
      <c r="BH28" s="1045"/>
      <c r="BI28" s="1046"/>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1" t="s">
        <v>389</v>
      </c>
      <c r="C29" s="1032"/>
      <c r="D29" s="1032"/>
      <c r="E29" s="1032"/>
      <c r="F29" s="1032"/>
      <c r="G29" s="1032"/>
      <c r="H29" s="1032"/>
      <c r="I29" s="1032"/>
      <c r="J29" s="1032"/>
      <c r="K29" s="1032"/>
      <c r="L29" s="1032"/>
      <c r="M29" s="1032"/>
      <c r="N29" s="1032"/>
      <c r="O29" s="1032"/>
      <c r="P29" s="1033"/>
      <c r="Q29" s="1039">
        <v>33</v>
      </c>
      <c r="R29" s="1040"/>
      <c r="S29" s="1040"/>
      <c r="T29" s="1040"/>
      <c r="U29" s="1040"/>
      <c r="V29" s="1040">
        <v>24</v>
      </c>
      <c r="W29" s="1040"/>
      <c r="X29" s="1040"/>
      <c r="Y29" s="1040"/>
      <c r="Z29" s="1040"/>
      <c r="AA29" s="1040">
        <v>9</v>
      </c>
      <c r="AB29" s="1040"/>
      <c r="AC29" s="1040"/>
      <c r="AD29" s="1040"/>
      <c r="AE29" s="1041"/>
      <c r="AF29" s="1036">
        <v>9</v>
      </c>
      <c r="AG29" s="1037"/>
      <c r="AH29" s="1037"/>
      <c r="AI29" s="1037"/>
      <c r="AJ29" s="1038"/>
      <c r="AK29" s="980">
        <v>16</v>
      </c>
      <c r="AL29" s="971"/>
      <c r="AM29" s="971"/>
      <c r="AN29" s="971"/>
      <c r="AO29" s="971"/>
      <c r="AP29" s="971">
        <v>10</v>
      </c>
      <c r="AQ29" s="971"/>
      <c r="AR29" s="971"/>
      <c r="AS29" s="971"/>
      <c r="AT29" s="971"/>
      <c r="AU29" s="971" t="s">
        <v>556</v>
      </c>
      <c r="AV29" s="971"/>
      <c r="AW29" s="971"/>
      <c r="AX29" s="971"/>
      <c r="AY29" s="971"/>
      <c r="AZ29" s="982" t="s">
        <v>556</v>
      </c>
      <c r="BA29" s="982"/>
      <c r="BB29" s="982"/>
      <c r="BC29" s="982"/>
      <c r="BD29" s="982"/>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1" t="s">
        <v>390</v>
      </c>
      <c r="C30" s="1032"/>
      <c r="D30" s="1032"/>
      <c r="E30" s="1032"/>
      <c r="F30" s="1032"/>
      <c r="G30" s="1032"/>
      <c r="H30" s="1032"/>
      <c r="I30" s="1032"/>
      <c r="J30" s="1032"/>
      <c r="K30" s="1032"/>
      <c r="L30" s="1032"/>
      <c r="M30" s="1032"/>
      <c r="N30" s="1032"/>
      <c r="O30" s="1032"/>
      <c r="P30" s="1033"/>
      <c r="Q30" s="1039">
        <v>1441</v>
      </c>
      <c r="R30" s="1040"/>
      <c r="S30" s="1040"/>
      <c r="T30" s="1040"/>
      <c r="U30" s="1040"/>
      <c r="V30" s="1040">
        <v>1385</v>
      </c>
      <c r="W30" s="1040"/>
      <c r="X30" s="1040"/>
      <c r="Y30" s="1040"/>
      <c r="Z30" s="1040"/>
      <c r="AA30" s="1040">
        <v>56</v>
      </c>
      <c r="AB30" s="1040"/>
      <c r="AC30" s="1040"/>
      <c r="AD30" s="1040"/>
      <c r="AE30" s="1041"/>
      <c r="AF30" s="1036">
        <v>56</v>
      </c>
      <c r="AG30" s="1037"/>
      <c r="AH30" s="1037"/>
      <c r="AI30" s="1037"/>
      <c r="AJ30" s="1038"/>
      <c r="AK30" s="980">
        <v>231</v>
      </c>
      <c r="AL30" s="971"/>
      <c r="AM30" s="971"/>
      <c r="AN30" s="971"/>
      <c r="AO30" s="971"/>
      <c r="AP30" s="971" t="s">
        <v>491</v>
      </c>
      <c r="AQ30" s="971"/>
      <c r="AR30" s="971"/>
      <c r="AS30" s="971"/>
      <c r="AT30" s="971"/>
      <c r="AU30" s="971" t="s">
        <v>558</v>
      </c>
      <c r="AV30" s="971"/>
      <c r="AW30" s="971"/>
      <c r="AX30" s="971"/>
      <c r="AY30" s="971"/>
      <c r="AZ30" s="982" t="s">
        <v>557</v>
      </c>
      <c r="BA30" s="982"/>
      <c r="BB30" s="982"/>
      <c r="BC30" s="982"/>
      <c r="BD30" s="982"/>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1" t="s">
        <v>391</v>
      </c>
      <c r="C31" s="1032"/>
      <c r="D31" s="1032"/>
      <c r="E31" s="1032"/>
      <c r="F31" s="1032"/>
      <c r="G31" s="1032"/>
      <c r="H31" s="1032"/>
      <c r="I31" s="1032"/>
      <c r="J31" s="1032"/>
      <c r="K31" s="1032"/>
      <c r="L31" s="1032"/>
      <c r="M31" s="1032"/>
      <c r="N31" s="1032"/>
      <c r="O31" s="1032"/>
      <c r="P31" s="1033"/>
      <c r="Q31" s="1039">
        <v>135</v>
      </c>
      <c r="R31" s="1040"/>
      <c r="S31" s="1040"/>
      <c r="T31" s="1040"/>
      <c r="U31" s="1040"/>
      <c r="V31" s="1040">
        <v>134</v>
      </c>
      <c r="W31" s="1040"/>
      <c r="X31" s="1040"/>
      <c r="Y31" s="1040"/>
      <c r="Z31" s="1040"/>
      <c r="AA31" s="1040">
        <v>2</v>
      </c>
      <c r="AB31" s="1040"/>
      <c r="AC31" s="1040"/>
      <c r="AD31" s="1040"/>
      <c r="AE31" s="1041"/>
      <c r="AF31" s="1036">
        <v>2</v>
      </c>
      <c r="AG31" s="1037"/>
      <c r="AH31" s="1037"/>
      <c r="AI31" s="1037"/>
      <c r="AJ31" s="1038"/>
      <c r="AK31" s="980">
        <v>57</v>
      </c>
      <c r="AL31" s="971"/>
      <c r="AM31" s="971"/>
      <c r="AN31" s="971"/>
      <c r="AO31" s="971"/>
      <c r="AP31" s="971" t="s">
        <v>491</v>
      </c>
      <c r="AQ31" s="971"/>
      <c r="AR31" s="971"/>
      <c r="AS31" s="971"/>
      <c r="AT31" s="971"/>
      <c r="AU31" s="971" t="s">
        <v>556</v>
      </c>
      <c r="AV31" s="971"/>
      <c r="AW31" s="971"/>
      <c r="AX31" s="971"/>
      <c r="AY31" s="971"/>
      <c r="AZ31" s="982" t="s">
        <v>556</v>
      </c>
      <c r="BA31" s="982"/>
      <c r="BB31" s="982"/>
      <c r="BC31" s="982"/>
      <c r="BD31" s="982"/>
      <c r="BE31" s="972"/>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1" t="s">
        <v>392</v>
      </c>
      <c r="C32" s="1032"/>
      <c r="D32" s="1032"/>
      <c r="E32" s="1032"/>
      <c r="F32" s="1032"/>
      <c r="G32" s="1032"/>
      <c r="H32" s="1032"/>
      <c r="I32" s="1032"/>
      <c r="J32" s="1032"/>
      <c r="K32" s="1032"/>
      <c r="L32" s="1032"/>
      <c r="M32" s="1032"/>
      <c r="N32" s="1032"/>
      <c r="O32" s="1032"/>
      <c r="P32" s="1033"/>
      <c r="Q32" s="1039">
        <v>273</v>
      </c>
      <c r="R32" s="1040"/>
      <c r="S32" s="1040"/>
      <c r="T32" s="1040"/>
      <c r="U32" s="1040"/>
      <c r="V32" s="1040">
        <v>228</v>
      </c>
      <c r="W32" s="1040"/>
      <c r="X32" s="1040"/>
      <c r="Y32" s="1040"/>
      <c r="Z32" s="1040"/>
      <c r="AA32" s="1040">
        <v>45</v>
      </c>
      <c r="AB32" s="1040"/>
      <c r="AC32" s="1040"/>
      <c r="AD32" s="1040"/>
      <c r="AE32" s="1041"/>
      <c r="AF32" s="1036">
        <v>435</v>
      </c>
      <c r="AG32" s="1037"/>
      <c r="AH32" s="1037"/>
      <c r="AI32" s="1037"/>
      <c r="AJ32" s="1038"/>
      <c r="AK32" s="980" t="s">
        <v>555</v>
      </c>
      <c r="AL32" s="971"/>
      <c r="AM32" s="971"/>
      <c r="AN32" s="971"/>
      <c r="AO32" s="971"/>
      <c r="AP32" s="971">
        <v>1153</v>
      </c>
      <c r="AQ32" s="971"/>
      <c r="AR32" s="971"/>
      <c r="AS32" s="971"/>
      <c r="AT32" s="971"/>
      <c r="AU32" s="971">
        <v>106</v>
      </c>
      <c r="AV32" s="971"/>
      <c r="AW32" s="971"/>
      <c r="AX32" s="971"/>
      <c r="AY32" s="971"/>
      <c r="AZ32" s="982" t="s">
        <v>553</v>
      </c>
      <c r="BA32" s="982"/>
      <c r="BB32" s="982"/>
      <c r="BC32" s="982"/>
      <c r="BD32" s="982"/>
      <c r="BE32" s="972" t="s">
        <v>393</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1" t="s">
        <v>394</v>
      </c>
      <c r="C33" s="1032"/>
      <c r="D33" s="1032"/>
      <c r="E33" s="1032"/>
      <c r="F33" s="1032"/>
      <c r="G33" s="1032"/>
      <c r="H33" s="1032"/>
      <c r="I33" s="1032"/>
      <c r="J33" s="1032"/>
      <c r="K33" s="1032"/>
      <c r="L33" s="1032"/>
      <c r="M33" s="1032"/>
      <c r="N33" s="1032"/>
      <c r="O33" s="1032"/>
      <c r="P33" s="1033"/>
      <c r="Q33" s="1039">
        <v>249</v>
      </c>
      <c r="R33" s="1040"/>
      <c r="S33" s="1040"/>
      <c r="T33" s="1040"/>
      <c r="U33" s="1040"/>
      <c r="V33" s="1040">
        <v>197</v>
      </c>
      <c r="W33" s="1040"/>
      <c r="X33" s="1040"/>
      <c r="Y33" s="1040"/>
      <c r="Z33" s="1040"/>
      <c r="AA33" s="1040">
        <v>52</v>
      </c>
      <c r="AB33" s="1040"/>
      <c r="AC33" s="1040"/>
      <c r="AD33" s="1040"/>
      <c r="AE33" s="1041"/>
      <c r="AF33" s="1036">
        <v>52</v>
      </c>
      <c r="AG33" s="1037"/>
      <c r="AH33" s="1037"/>
      <c r="AI33" s="1037"/>
      <c r="AJ33" s="1038"/>
      <c r="AK33" s="980">
        <v>101</v>
      </c>
      <c r="AL33" s="971"/>
      <c r="AM33" s="971"/>
      <c r="AN33" s="971"/>
      <c r="AO33" s="971"/>
      <c r="AP33" s="971">
        <v>682</v>
      </c>
      <c r="AQ33" s="971"/>
      <c r="AR33" s="971"/>
      <c r="AS33" s="971"/>
      <c r="AT33" s="971"/>
      <c r="AU33" s="971">
        <v>582</v>
      </c>
      <c r="AV33" s="971"/>
      <c r="AW33" s="971"/>
      <c r="AX33" s="971"/>
      <c r="AY33" s="971"/>
      <c r="AZ33" s="982" t="s">
        <v>561</v>
      </c>
      <c r="BA33" s="982"/>
      <c r="BB33" s="982"/>
      <c r="BC33" s="982"/>
      <c r="BD33" s="982"/>
      <c r="BE33" s="972" t="s">
        <v>395</v>
      </c>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1" t="s">
        <v>396</v>
      </c>
      <c r="C34" s="1032"/>
      <c r="D34" s="1032"/>
      <c r="E34" s="1032"/>
      <c r="F34" s="1032"/>
      <c r="G34" s="1032"/>
      <c r="H34" s="1032"/>
      <c r="I34" s="1032"/>
      <c r="J34" s="1032"/>
      <c r="K34" s="1032"/>
      <c r="L34" s="1032"/>
      <c r="M34" s="1032"/>
      <c r="N34" s="1032"/>
      <c r="O34" s="1032"/>
      <c r="P34" s="1033"/>
      <c r="Q34" s="1039">
        <v>448</v>
      </c>
      <c r="R34" s="1040"/>
      <c r="S34" s="1040"/>
      <c r="T34" s="1040"/>
      <c r="U34" s="1040"/>
      <c r="V34" s="1040">
        <v>448</v>
      </c>
      <c r="W34" s="1040"/>
      <c r="X34" s="1040"/>
      <c r="Y34" s="1040"/>
      <c r="Z34" s="1040"/>
      <c r="AA34" s="1040" t="s">
        <v>552</v>
      </c>
      <c r="AB34" s="1040"/>
      <c r="AC34" s="1040"/>
      <c r="AD34" s="1040"/>
      <c r="AE34" s="1041"/>
      <c r="AF34" s="1036" t="s">
        <v>122</v>
      </c>
      <c r="AG34" s="1037"/>
      <c r="AH34" s="1037"/>
      <c r="AI34" s="1037"/>
      <c r="AJ34" s="1038"/>
      <c r="AK34" s="980">
        <v>37</v>
      </c>
      <c r="AL34" s="971"/>
      <c r="AM34" s="971"/>
      <c r="AN34" s="971"/>
      <c r="AO34" s="971"/>
      <c r="AP34" s="971">
        <v>325</v>
      </c>
      <c r="AQ34" s="971"/>
      <c r="AR34" s="971"/>
      <c r="AS34" s="971"/>
      <c r="AT34" s="971"/>
      <c r="AU34" s="971">
        <v>26</v>
      </c>
      <c r="AV34" s="971"/>
      <c r="AW34" s="971"/>
      <c r="AX34" s="971"/>
      <c r="AY34" s="971"/>
      <c r="AZ34" s="982" t="s">
        <v>561</v>
      </c>
      <c r="BA34" s="982"/>
      <c r="BB34" s="982"/>
      <c r="BC34" s="982"/>
      <c r="BD34" s="982"/>
      <c r="BE34" s="972" t="s">
        <v>395</v>
      </c>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1" t="s">
        <v>397</v>
      </c>
      <c r="C35" s="1032"/>
      <c r="D35" s="1032"/>
      <c r="E35" s="1032"/>
      <c r="F35" s="1032"/>
      <c r="G35" s="1032"/>
      <c r="H35" s="1032"/>
      <c r="I35" s="1032"/>
      <c r="J35" s="1032"/>
      <c r="K35" s="1032"/>
      <c r="L35" s="1032"/>
      <c r="M35" s="1032"/>
      <c r="N35" s="1032"/>
      <c r="O35" s="1032"/>
      <c r="P35" s="1033"/>
      <c r="Q35" s="1039">
        <v>4</v>
      </c>
      <c r="R35" s="1040"/>
      <c r="S35" s="1040"/>
      <c r="T35" s="1040"/>
      <c r="U35" s="1040"/>
      <c r="V35" s="1040">
        <v>4</v>
      </c>
      <c r="W35" s="1040"/>
      <c r="X35" s="1040"/>
      <c r="Y35" s="1040"/>
      <c r="Z35" s="1040"/>
      <c r="AA35" s="1040" t="s">
        <v>553</v>
      </c>
      <c r="AB35" s="1040"/>
      <c r="AC35" s="1040"/>
      <c r="AD35" s="1040"/>
      <c r="AE35" s="1041"/>
      <c r="AF35" s="1036" t="s">
        <v>122</v>
      </c>
      <c r="AG35" s="1037"/>
      <c r="AH35" s="1037"/>
      <c r="AI35" s="1037"/>
      <c r="AJ35" s="1038"/>
      <c r="AK35" s="980">
        <v>3</v>
      </c>
      <c r="AL35" s="971"/>
      <c r="AM35" s="971"/>
      <c r="AN35" s="971"/>
      <c r="AO35" s="971"/>
      <c r="AP35" s="971">
        <v>21</v>
      </c>
      <c r="AQ35" s="971"/>
      <c r="AR35" s="971"/>
      <c r="AS35" s="971"/>
      <c r="AT35" s="971"/>
      <c r="AU35" s="971">
        <v>15</v>
      </c>
      <c r="AV35" s="971"/>
      <c r="AW35" s="971"/>
      <c r="AX35" s="971"/>
      <c r="AY35" s="971"/>
      <c r="AZ35" s="982" t="s">
        <v>553</v>
      </c>
      <c r="BA35" s="982"/>
      <c r="BB35" s="982"/>
      <c r="BC35" s="982"/>
      <c r="BD35" s="982"/>
      <c r="BE35" s="972" t="s">
        <v>395</v>
      </c>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1" t="s">
        <v>398</v>
      </c>
      <c r="C36" s="1032"/>
      <c r="D36" s="1032"/>
      <c r="E36" s="1032"/>
      <c r="F36" s="1032"/>
      <c r="G36" s="1032"/>
      <c r="H36" s="1032"/>
      <c r="I36" s="1032"/>
      <c r="J36" s="1032"/>
      <c r="K36" s="1032"/>
      <c r="L36" s="1032"/>
      <c r="M36" s="1032"/>
      <c r="N36" s="1032"/>
      <c r="O36" s="1032"/>
      <c r="P36" s="1033"/>
      <c r="Q36" s="1039">
        <v>1</v>
      </c>
      <c r="R36" s="1040"/>
      <c r="S36" s="1040"/>
      <c r="T36" s="1040"/>
      <c r="U36" s="1040"/>
      <c r="V36" s="1040">
        <v>1</v>
      </c>
      <c r="W36" s="1040"/>
      <c r="X36" s="1040"/>
      <c r="Y36" s="1040"/>
      <c r="Z36" s="1040"/>
      <c r="AA36" s="1040" t="s">
        <v>554</v>
      </c>
      <c r="AB36" s="1040"/>
      <c r="AC36" s="1040"/>
      <c r="AD36" s="1040"/>
      <c r="AE36" s="1041"/>
      <c r="AF36" s="1036" t="s">
        <v>122</v>
      </c>
      <c r="AG36" s="1037"/>
      <c r="AH36" s="1037"/>
      <c r="AI36" s="1037"/>
      <c r="AJ36" s="1038"/>
      <c r="AK36" s="980">
        <v>1</v>
      </c>
      <c r="AL36" s="971"/>
      <c r="AM36" s="971"/>
      <c r="AN36" s="971"/>
      <c r="AO36" s="971"/>
      <c r="AP36" s="971" t="s">
        <v>559</v>
      </c>
      <c r="AQ36" s="971"/>
      <c r="AR36" s="971"/>
      <c r="AS36" s="971"/>
      <c r="AT36" s="971"/>
      <c r="AU36" s="971" t="s">
        <v>560</v>
      </c>
      <c r="AV36" s="971"/>
      <c r="AW36" s="971"/>
      <c r="AX36" s="971"/>
      <c r="AY36" s="971"/>
      <c r="AZ36" s="982" t="s">
        <v>559</v>
      </c>
      <c r="BA36" s="982"/>
      <c r="BB36" s="982"/>
      <c r="BC36" s="982"/>
      <c r="BD36" s="982"/>
      <c r="BE36" s="972" t="s">
        <v>395</v>
      </c>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1" t="s">
        <v>399</v>
      </c>
      <c r="C37" s="1032"/>
      <c r="D37" s="1032"/>
      <c r="E37" s="1032"/>
      <c r="F37" s="1032"/>
      <c r="G37" s="1032"/>
      <c r="H37" s="1032"/>
      <c r="I37" s="1032"/>
      <c r="J37" s="1032"/>
      <c r="K37" s="1032"/>
      <c r="L37" s="1032"/>
      <c r="M37" s="1032"/>
      <c r="N37" s="1032"/>
      <c r="O37" s="1032"/>
      <c r="P37" s="1033"/>
      <c r="Q37" s="1039">
        <v>45</v>
      </c>
      <c r="R37" s="1040"/>
      <c r="S37" s="1040"/>
      <c r="T37" s="1040"/>
      <c r="U37" s="1040"/>
      <c r="V37" s="1040">
        <v>41</v>
      </c>
      <c r="W37" s="1040"/>
      <c r="X37" s="1040"/>
      <c r="Y37" s="1040"/>
      <c r="Z37" s="1040"/>
      <c r="AA37" s="1040">
        <v>4</v>
      </c>
      <c r="AB37" s="1040"/>
      <c r="AC37" s="1040"/>
      <c r="AD37" s="1040"/>
      <c r="AE37" s="1041"/>
      <c r="AF37" s="1036">
        <v>4</v>
      </c>
      <c r="AG37" s="1037"/>
      <c r="AH37" s="1037"/>
      <c r="AI37" s="1037"/>
      <c r="AJ37" s="1038"/>
      <c r="AK37" s="980">
        <v>18</v>
      </c>
      <c r="AL37" s="971"/>
      <c r="AM37" s="971"/>
      <c r="AN37" s="971"/>
      <c r="AO37" s="971"/>
      <c r="AP37" s="971">
        <v>86</v>
      </c>
      <c r="AQ37" s="971"/>
      <c r="AR37" s="971"/>
      <c r="AS37" s="971"/>
      <c r="AT37" s="971"/>
      <c r="AU37" s="971">
        <v>82</v>
      </c>
      <c r="AV37" s="971"/>
      <c r="AW37" s="971"/>
      <c r="AX37" s="971"/>
      <c r="AY37" s="971"/>
      <c r="AZ37" s="982" t="s">
        <v>553</v>
      </c>
      <c r="BA37" s="982"/>
      <c r="BB37" s="982"/>
      <c r="BC37" s="982"/>
      <c r="BD37" s="982"/>
      <c r="BE37" s="972" t="s">
        <v>395</v>
      </c>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982"/>
      <c r="BA38" s="982"/>
      <c r="BB38" s="982"/>
      <c r="BC38" s="982"/>
      <c r="BD38" s="98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982"/>
      <c r="BA39" s="982"/>
      <c r="BB39" s="982"/>
      <c r="BC39" s="982"/>
      <c r="BD39" s="98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982"/>
      <c r="BA40" s="982"/>
      <c r="BB40" s="982"/>
      <c r="BC40" s="982"/>
      <c r="BD40" s="98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982"/>
      <c r="BA41" s="982"/>
      <c r="BB41" s="982"/>
      <c r="BC41" s="982"/>
      <c r="BD41" s="98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982"/>
      <c r="BA42" s="982"/>
      <c r="BB42" s="982"/>
      <c r="BC42" s="982"/>
      <c r="BD42" s="98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982"/>
      <c r="BA43" s="982"/>
      <c r="BB43" s="982"/>
      <c r="BC43" s="982"/>
      <c r="BD43" s="98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982"/>
      <c r="BA44" s="982"/>
      <c r="BB44" s="982"/>
      <c r="BC44" s="982"/>
      <c r="BD44" s="98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982"/>
      <c r="BA45" s="982"/>
      <c r="BB45" s="982"/>
      <c r="BC45" s="982"/>
      <c r="BD45" s="98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982"/>
      <c r="BA46" s="982"/>
      <c r="BB46" s="982"/>
      <c r="BC46" s="982"/>
      <c r="BD46" s="98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982"/>
      <c r="BA47" s="982"/>
      <c r="BB47" s="982"/>
      <c r="BC47" s="982"/>
      <c r="BD47" s="98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982"/>
      <c r="BA48" s="982"/>
      <c r="BB48" s="982"/>
      <c r="BC48" s="982"/>
      <c r="BD48" s="98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982"/>
      <c r="BA49" s="982"/>
      <c r="BB49" s="982"/>
      <c r="BC49" s="982"/>
      <c r="BD49" s="98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400</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578</v>
      </c>
      <c r="AG63" s="959"/>
      <c r="AH63" s="959"/>
      <c r="AI63" s="959"/>
      <c r="AJ63" s="1023"/>
      <c r="AK63" s="1024"/>
      <c r="AL63" s="963"/>
      <c r="AM63" s="963"/>
      <c r="AN63" s="963"/>
      <c r="AO63" s="963"/>
      <c r="AP63" s="959">
        <v>2277</v>
      </c>
      <c r="AQ63" s="959"/>
      <c r="AR63" s="959"/>
      <c r="AS63" s="959"/>
      <c r="AT63" s="959"/>
      <c r="AU63" s="959">
        <v>811</v>
      </c>
      <c r="AV63" s="959"/>
      <c r="AW63" s="959"/>
      <c r="AX63" s="959"/>
      <c r="AY63" s="959"/>
      <c r="AZ63" s="1018"/>
      <c r="BA63" s="1018"/>
      <c r="BB63" s="1018"/>
      <c r="BC63" s="1018"/>
      <c r="BD63" s="1018"/>
      <c r="BE63" s="960"/>
      <c r="BF63" s="960"/>
      <c r="BG63" s="960"/>
      <c r="BH63" s="960"/>
      <c r="BI63" s="961"/>
      <c r="BJ63" s="1019" t="s">
        <v>122</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403</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404</v>
      </c>
      <c r="AV66" s="1003"/>
      <c r="AW66" s="1003"/>
      <c r="AX66" s="1003"/>
      <c r="AY66" s="1004"/>
      <c r="AZ66" s="1002" t="s">
        <v>363</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573</v>
      </c>
      <c r="C68" s="986"/>
      <c r="D68" s="986"/>
      <c r="E68" s="986"/>
      <c r="F68" s="986"/>
      <c r="G68" s="986"/>
      <c r="H68" s="986"/>
      <c r="I68" s="986"/>
      <c r="J68" s="986"/>
      <c r="K68" s="986"/>
      <c r="L68" s="986"/>
      <c r="M68" s="986"/>
      <c r="N68" s="986"/>
      <c r="O68" s="986"/>
      <c r="P68" s="987"/>
      <c r="Q68" s="988">
        <v>8593</v>
      </c>
      <c r="R68" s="989"/>
      <c r="S68" s="989"/>
      <c r="T68" s="989"/>
      <c r="U68" s="989"/>
      <c r="V68" s="989">
        <v>7983</v>
      </c>
      <c r="W68" s="989"/>
      <c r="X68" s="989"/>
      <c r="Y68" s="989"/>
      <c r="Z68" s="989"/>
      <c r="AA68" s="989">
        <v>610</v>
      </c>
      <c r="AB68" s="989"/>
      <c r="AC68" s="989"/>
      <c r="AD68" s="989"/>
      <c r="AE68" s="989"/>
      <c r="AF68" s="989">
        <v>610</v>
      </c>
      <c r="AG68" s="989"/>
      <c r="AH68" s="989"/>
      <c r="AI68" s="989"/>
      <c r="AJ68" s="989"/>
      <c r="AK68" s="989">
        <v>58</v>
      </c>
      <c r="AL68" s="989"/>
      <c r="AM68" s="989"/>
      <c r="AN68" s="989"/>
      <c r="AO68" s="989"/>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574</v>
      </c>
      <c r="C69" s="975"/>
      <c r="D69" s="975"/>
      <c r="E69" s="975"/>
      <c r="F69" s="975"/>
      <c r="G69" s="975"/>
      <c r="H69" s="975"/>
      <c r="I69" s="975"/>
      <c r="J69" s="975"/>
      <c r="K69" s="975"/>
      <c r="L69" s="975"/>
      <c r="M69" s="975"/>
      <c r="N69" s="975"/>
      <c r="O69" s="975"/>
      <c r="P69" s="976"/>
      <c r="Q69" s="977">
        <v>977</v>
      </c>
      <c r="R69" s="971"/>
      <c r="S69" s="971"/>
      <c r="T69" s="971"/>
      <c r="U69" s="971"/>
      <c r="V69" s="971">
        <v>937</v>
      </c>
      <c r="W69" s="971"/>
      <c r="X69" s="971"/>
      <c r="Y69" s="971"/>
      <c r="Z69" s="971"/>
      <c r="AA69" s="971">
        <v>40</v>
      </c>
      <c r="AB69" s="971"/>
      <c r="AC69" s="971"/>
      <c r="AD69" s="971"/>
      <c r="AE69" s="971"/>
      <c r="AF69" s="971">
        <v>40</v>
      </c>
      <c r="AG69" s="971"/>
      <c r="AH69" s="971"/>
      <c r="AI69" s="971"/>
      <c r="AJ69" s="971"/>
      <c r="AK69" s="971">
        <v>0</v>
      </c>
      <c r="AL69" s="971"/>
      <c r="AM69" s="971"/>
      <c r="AN69" s="971"/>
      <c r="AO69" s="971"/>
      <c r="AP69" s="982" t="s">
        <v>553</v>
      </c>
      <c r="AQ69" s="982"/>
      <c r="AR69" s="982"/>
      <c r="AS69" s="982"/>
      <c r="AT69" s="982"/>
      <c r="AU69" s="982" t="s">
        <v>553</v>
      </c>
      <c r="AV69" s="982"/>
      <c r="AW69" s="982"/>
      <c r="AX69" s="982"/>
      <c r="AY69" s="982"/>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575</v>
      </c>
      <c r="C70" s="975"/>
      <c r="D70" s="975"/>
      <c r="E70" s="975"/>
      <c r="F70" s="975"/>
      <c r="G70" s="975"/>
      <c r="H70" s="975"/>
      <c r="I70" s="975"/>
      <c r="J70" s="975"/>
      <c r="K70" s="975"/>
      <c r="L70" s="975"/>
      <c r="M70" s="975"/>
      <c r="N70" s="975"/>
      <c r="O70" s="975"/>
      <c r="P70" s="976"/>
      <c r="Q70" s="977">
        <v>1347</v>
      </c>
      <c r="R70" s="971"/>
      <c r="S70" s="971"/>
      <c r="T70" s="971"/>
      <c r="U70" s="971"/>
      <c r="V70" s="971">
        <v>1343</v>
      </c>
      <c r="W70" s="971"/>
      <c r="X70" s="971"/>
      <c r="Y70" s="971"/>
      <c r="Z70" s="971"/>
      <c r="AA70" s="971">
        <v>4</v>
      </c>
      <c r="AB70" s="971"/>
      <c r="AC70" s="971"/>
      <c r="AD70" s="971"/>
      <c r="AE70" s="971"/>
      <c r="AF70" s="971">
        <v>4</v>
      </c>
      <c r="AG70" s="971"/>
      <c r="AH70" s="971"/>
      <c r="AI70" s="971"/>
      <c r="AJ70" s="971"/>
      <c r="AK70" s="971">
        <v>11</v>
      </c>
      <c r="AL70" s="971"/>
      <c r="AM70" s="971"/>
      <c r="AN70" s="971"/>
      <c r="AO70" s="971"/>
      <c r="AP70" s="982" t="s">
        <v>553</v>
      </c>
      <c r="AQ70" s="982"/>
      <c r="AR70" s="982"/>
      <c r="AS70" s="982"/>
      <c r="AT70" s="982"/>
      <c r="AU70" s="982" t="s">
        <v>553</v>
      </c>
      <c r="AV70" s="982"/>
      <c r="AW70" s="982"/>
      <c r="AX70" s="982"/>
      <c r="AY70" s="982"/>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576</v>
      </c>
      <c r="C71" s="975"/>
      <c r="D71" s="975"/>
      <c r="E71" s="975"/>
      <c r="F71" s="975"/>
      <c r="G71" s="975"/>
      <c r="H71" s="975"/>
      <c r="I71" s="975"/>
      <c r="J71" s="975"/>
      <c r="K71" s="975"/>
      <c r="L71" s="975"/>
      <c r="M71" s="975"/>
      <c r="N71" s="975"/>
      <c r="O71" s="975"/>
      <c r="P71" s="976"/>
      <c r="Q71" s="977">
        <v>582</v>
      </c>
      <c r="R71" s="971"/>
      <c r="S71" s="971"/>
      <c r="T71" s="971"/>
      <c r="U71" s="971"/>
      <c r="V71" s="971">
        <v>547</v>
      </c>
      <c r="W71" s="971"/>
      <c r="X71" s="971"/>
      <c r="Y71" s="971"/>
      <c r="Z71" s="971"/>
      <c r="AA71" s="971">
        <v>35</v>
      </c>
      <c r="AB71" s="971"/>
      <c r="AC71" s="971"/>
      <c r="AD71" s="971"/>
      <c r="AE71" s="971"/>
      <c r="AF71" s="971">
        <v>35</v>
      </c>
      <c r="AG71" s="971"/>
      <c r="AH71" s="971"/>
      <c r="AI71" s="971"/>
      <c r="AJ71" s="971"/>
      <c r="AK71" s="971">
        <v>20</v>
      </c>
      <c r="AL71" s="971"/>
      <c r="AM71" s="971"/>
      <c r="AN71" s="971"/>
      <c r="AO71" s="971"/>
      <c r="AP71" s="982" t="s">
        <v>553</v>
      </c>
      <c r="AQ71" s="982"/>
      <c r="AR71" s="982"/>
      <c r="AS71" s="982"/>
      <c r="AT71" s="982"/>
      <c r="AU71" s="982" t="s">
        <v>553</v>
      </c>
      <c r="AV71" s="982"/>
      <c r="AW71" s="982"/>
      <c r="AX71" s="982"/>
      <c r="AY71" s="982"/>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577</v>
      </c>
      <c r="C72" s="975"/>
      <c r="D72" s="975"/>
      <c r="E72" s="975"/>
      <c r="F72" s="975"/>
      <c r="G72" s="975"/>
      <c r="H72" s="975"/>
      <c r="I72" s="975"/>
      <c r="J72" s="975"/>
      <c r="K72" s="975"/>
      <c r="L72" s="975"/>
      <c r="M72" s="975"/>
      <c r="N72" s="975"/>
      <c r="O72" s="975"/>
      <c r="P72" s="976"/>
      <c r="Q72" s="977">
        <v>51</v>
      </c>
      <c r="R72" s="971"/>
      <c r="S72" s="971"/>
      <c r="T72" s="971"/>
      <c r="U72" s="971"/>
      <c r="V72" s="971">
        <v>48</v>
      </c>
      <c r="W72" s="971"/>
      <c r="X72" s="971"/>
      <c r="Y72" s="971"/>
      <c r="Z72" s="971"/>
      <c r="AA72" s="971">
        <v>3</v>
      </c>
      <c r="AB72" s="971"/>
      <c r="AC72" s="971"/>
      <c r="AD72" s="971"/>
      <c r="AE72" s="971"/>
      <c r="AF72" s="971">
        <v>3</v>
      </c>
      <c r="AG72" s="971"/>
      <c r="AH72" s="971"/>
      <c r="AI72" s="971"/>
      <c r="AJ72" s="971"/>
      <c r="AK72" s="971">
        <v>0</v>
      </c>
      <c r="AL72" s="971"/>
      <c r="AM72" s="971"/>
      <c r="AN72" s="971"/>
      <c r="AO72" s="971"/>
      <c r="AP72" s="982" t="s">
        <v>553</v>
      </c>
      <c r="AQ72" s="982"/>
      <c r="AR72" s="982"/>
      <c r="AS72" s="982"/>
      <c r="AT72" s="982"/>
      <c r="AU72" s="982" t="s">
        <v>553</v>
      </c>
      <c r="AV72" s="982"/>
      <c r="AW72" s="982"/>
      <c r="AX72" s="982"/>
      <c r="AY72" s="982"/>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578</v>
      </c>
      <c r="C73" s="975"/>
      <c r="D73" s="975"/>
      <c r="E73" s="975"/>
      <c r="F73" s="975"/>
      <c r="G73" s="975"/>
      <c r="H73" s="975"/>
      <c r="I73" s="975"/>
      <c r="J73" s="975"/>
      <c r="K73" s="975"/>
      <c r="L73" s="975"/>
      <c r="M73" s="975"/>
      <c r="N73" s="975"/>
      <c r="O73" s="975"/>
      <c r="P73" s="976"/>
      <c r="Q73" s="977">
        <v>110</v>
      </c>
      <c r="R73" s="971"/>
      <c r="S73" s="971"/>
      <c r="T73" s="971"/>
      <c r="U73" s="971"/>
      <c r="V73" s="971">
        <v>93</v>
      </c>
      <c r="W73" s="971"/>
      <c r="X73" s="971"/>
      <c r="Y73" s="971"/>
      <c r="Z73" s="971"/>
      <c r="AA73" s="971">
        <v>17</v>
      </c>
      <c r="AB73" s="971"/>
      <c r="AC73" s="971"/>
      <c r="AD73" s="971"/>
      <c r="AE73" s="971"/>
      <c r="AF73" s="971">
        <v>17</v>
      </c>
      <c r="AG73" s="971"/>
      <c r="AH73" s="971"/>
      <c r="AI73" s="971"/>
      <c r="AJ73" s="971"/>
      <c r="AK73" s="971">
        <v>0</v>
      </c>
      <c r="AL73" s="971"/>
      <c r="AM73" s="971"/>
      <c r="AN73" s="971"/>
      <c r="AO73" s="971"/>
      <c r="AP73" s="982" t="s">
        <v>553</v>
      </c>
      <c r="AQ73" s="982"/>
      <c r="AR73" s="982"/>
      <c r="AS73" s="982"/>
      <c r="AT73" s="982"/>
      <c r="AU73" s="982" t="s">
        <v>553</v>
      </c>
      <c r="AV73" s="982"/>
      <c r="AW73" s="982"/>
      <c r="AX73" s="982"/>
      <c r="AY73" s="982"/>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579</v>
      </c>
      <c r="C74" s="975"/>
      <c r="D74" s="975"/>
      <c r="E74" s="975"/>
      <c r="F74" s="975"/>
      <c r="G74" s="975"/>
      <c r="H74" s="975"/>
      <c r="I74" s="975"/>
      <c r="J74" s="975"/>
      <c r="K74" s="975"/>
      <c r="L74" s="975"/>
      <c r="M74" s="975"/>
      <c r="N74" s="975"/>
      <c r="O74" s="975"/>
      <c r="P74" s="976"/>
      <c r="Q74" s="977">
        <v>293727</v>
      </c>
      <c r="R74" s="971"/>
      <c r="S74" s="971"/>
      <c r="T74" s="971"/>
      <c r="U74" s="971"/>
      <c r="V74" s="971">
        <v>290111</v>
      </c>
      <c r="W74" s="971"/>
      <c r="X74" s="971"/>
      <c r="Y74" s="971"/>
      <c r="Z74" s="971"/>
      <c r="AA74" s="971">
        <v>3616</v>
      </c>
      <c r="AB74" s="971"/>
      <c r="AC74" s="971"/>
      <c r="AD74" s="971"/>
      <c r="AE74" s="971"/>
      <c r="AF74" s="971">
        <v>3616</v>
      </c>
      <c r="AG74" s="971"/>
      <c r="AH74" s="971"/>
      <c r="AI74" s="971"/>
      <c r="AJ74" s="971"/>
      <c r="AK74" s="971">
        <v>27</v>
      </c>
      <c r="AL74" s="971"/>
      <c r="AM74" s="971"/>
      <c r="AN74" s="971"/>
      <c r="AO74" s="971"/>
      <c r="AP74" s="982" t="s">
        <v>553</v>
      </c>
      <c r="AQ74" s="982"/>
      <c r="AR74" s="982"/>
      <c r="AS74" s="982"/>
      <c r="AT74" s="982"/>
      <c r="AU74" s="982" t="s">
        <v>553</v>
      </c>
      <c r="AV74" s="982"/>
      <c r="AW74" s="982"/>
      <c r="AX74" s="982"/>
      <c r="AY74" s="982"/>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4325</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v>41</v>
      </c>
      <c r="CX102" s="953"/>
      <c r="CY102" s="953"/>
      <c r="CZ102" s="953"/>
      <c r="DA102" s="954"/>
      <c r="DB102" s="952"/>
      <c r="DC102" s="953"/>
      <c r="DD102" s="953"/>
      <c r="DE102" s="953"/>
      <c r="DF102" s="954"/>
      <c r="DG102" s="952"/>
      <c r="DH102" s="953"/>
      <c r="DI102" s="953"/>
      <c r="DJ102" s="953"/>
      <c r="DK102" s="954"/>
      <c r="DL102" s="952">
        <v>221</v>
      </c>
      <c r="DM102" s="953"/>
      <c r="DN102" s="953"/>
      <c r="DO102" s="953"/>
      <c r="DP102" s="954"/>
      <c r="DQ102" s="952">
        <v>199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293</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293</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293</v>
      </c>
      <c r="DR109" s="896"/>
      <c r="DS109" s="896"/>
      <c r="DT109" s="896"/>
      <c r="DU109" s="897"/>
      <c r="DV109" s="898" t="s">
        <v>416</v>
      </c>
      <c r="DW109" s="896"/>
      <c r="DX109" s="896"/>
      <c r="DY109" s="896"/>
      <c r="DZ109" s="929"/>
    </row>
    <row r="110" spans="1:131" s="230"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1455807</v>
      </c>
      <c r="AB110" s="889"/>
      <c r="AC110" s="889"/>
      <c r="AD110" s="889"/>
      <c r="AE110" s="890"/>
      <c r="AF110" s="891">
        <v>1487195</v>
      </c>
      <c r="AG110" s="889"/>
      <c r="AH110" s="889"/>
      <c r="AI110" s="889"/>
      <c r="AJ110" s="890"/>
      <c r="AK110" s="891">
        <v>1457876</v>
      </c>
      <c r="AL110" s="889"/>
      <c r="AM110" s="889"/>
      <c r="AN110" s="889"/>
      <c r="AO110" s="890"/>
      <c r="AP110" s="892">
        <v>31.9</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8727905</v>
      </c>
      <c r="BR110" s="842"/>
      <c r="BS110" s="842"/>
      <c r="BT110" s="842"/>
      <c r="BU110" s="842"/>
      <c r="BV110" s="842">
        <v>8545450</v>
      </c>
      <c r="BW110" s="842"/>
      <c r="BX110" s="842"/>
      <c r="BY110" s="842"/>
      <c r="BZ110" s="842"/>
      <c r="CA110" s="842">
        <v>8177404</v>
      </c>
      <c r="CB110" s="842"/>
      <c r="CC110" s="842"/>
      <c r="CD110" s="842"/>
      <c r="CE110" s="842"/>
      <c r="CF110" s="866">
        <v>178.9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804</v>
      </c>
      <c r="BR111" s="817"/>
      <c r="BS111" s="817"/>
      <c r="BT111" s="817"/>
      <c r="BU111" s="817"/>
      <c r="BV111" s="817">
        <v>617</v>
      </c>
      <c r="BW111" s="817"/>
      <c r="BX111" s="817"/>
      <c r="BY111" s="817"/>
      <c r="BZ111" s="817"/>
      <c r="CA111" s="817">
        <v>530</v>
      </c>
      <c r="CB111" s="817"/>
      <c r="CC111" s="817"/>
      <c r="CD111" s="817"/>
      <c r="CE111" s="817"/>
      <c r="CF111" s="875">
        <v>0</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376241</v>
      </c>
      <c r="BR112" s="817"/>
      <c r="BS112" s="817"/>
      <c r="BT112" s="817"/>
      <c r="BU112" s="817"/>
      <c r="BV112" s="817">
        <v>242877</v>
      </c>
      <c r="BW112" s="817"/>
      <c r="BX112" s="817"/>
      <c r="BY112" s="817"/>
      <c r="BZ112" s="817"/>
      <c r="CA112" s="817">
        <v>811314</v>
      </c>
      <c r="CB112" s="817"/>
      <c r="CC112" s="817"/>
      <c r="CD112" s="817"/>
      <c r="CE112" s="817"/>
      <c r="CF112" s="875">
        <v>17.8</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48618</v>
      </c>
      <c r="AB113" s="919"/>
      <c r="AC113" s="919"/>
      <c r="AD113" s="919"/>
      <c r="AE113" s="920"/>
      <c r="AF113" s="921">
        <v>53339</v>
      </c>
      <c r="AG113" s="919"/>
      <c r="AH113" s="919"/>
      <c r="AI113" s="919"/>
      <c r="AJ113" s="920"/>
      <c r="AK113" s="921">
        <v>62570</v>
      </c>
      <c r="AL113" s="919"/>
      <c r="AM113" s="919"/>
      <c r="AN113" s="919"/>
      <c r="AO113" s="920"/>
      <c r="AP113" s="922">
        <v>1.4</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615904</v>
      </c>
      <c r="BR114" s="817"/>
      <c r="BS114" s="817"/>
      <c r="BT114" s="817"/>
      <c r="BU114" s="817"/>
      <c r="BV114" s="817">
        <v>506072</v>
      </c>
      <c r="BW114" s="817"/>
      <c r="BX114" s="817"/>
      <c r="BY114" s="817"/>
      <c r="BZ114" s="817"/>
      <c r="CA114" s="817">
        <v>528741</v>
      </c>
      <c r="CB114" s="817"/>
      <c r="CC114" s="817"/>
      <c r="CD114" s="817"/>
      <c r="CE114" s="817"/>
      <c r="CF114" s="875">
        <v>11.6</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110</v>
      </c>
      <c r="AB115" s="919"/>
      <c r="AC115" s="919"/>
      <c r="AD115" s="919"/>
      <c r="AE115" s="920"/>
      <c r="AF115" s="921">
        <v>101</v>
      </c>
      <c r="AG115" s="919"/>
      <c r="AH115" s="919"/>
      <c r="AI115" s="919"/>
      <c r="AJ115" s="920"/>
      <c r="AK115" s="921">
        <v>87</v>
      </c>
      <c r="AL115" s="919"/>
      <c r="AM115" s="919"/>
      <c r="AN115" s="919"/>
      <c r="AO115" s="920"/>
      <c r="AP115" s="922">
        <v>0</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242348</v>
      </c>
      <c r="BR115" s="817"/>
      <c r="BS115" s="817"/>
      <c r="BT115" s="817"/>
      <c r="BU115" s="817"/>
      <c r="BV115" s="817">
        <v>230145</v>
      </c>
      <c r="BW115" s="817"/>
      <c r="BX115" s="817"/>
      <c r="BY115" s="817"/>
      <c r="BZ115" s="817"/>
      <c r="CA115" s="817">
        <v>199543</v>
      </c>
      <c r="CB115" s="817"/>
      <c r="CC115" s="817"/>
      <c r="CD115" s="817"/>
      <c r="CE115" s="817"/>
      <c r="CF115" s="875">
        <v>4.4000000000000004</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343</v>
      </c>
      <c r="AB116" s="780"/>
      <c r="AC116" s="780"/>
      <c r="AD116" s="780"/>
      <c r="AE116" s="781"/>
      <c r="AF116" s="782">
        <v>158</v>
      </c>
      <c r="AG116" s="780"/>
      <c r="AH116" s="780"/>
      <c r="AI116" s="780"/>
      <c r="AJ116" s="781"/>
      <c r="AK116" s="782">
        <v>496</v>
      </c>
      <c r="AL116" s="780"/>
      <c r="AM116" s="780"/>
      <c r="AN116" s="780"/>
      <c r="AO116" s="781"/>
      <c r="AP116" s="824">
        <v>0</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1504878</v>
      </c>
      <c r="AB117" s="903"/>
      <c r="AC117" s="903"/>
      <c r="AD117" s="903"/>
      <c r="AE117" s="904"/>
      <c r="AF117" s="905">
        <v>1540793</v>
      </c>
      <c r="AG117" s="903"/>
      <c r="AH117" s="903"/>
      <c r="AI117" s="903"/>
      <c r="AJ117" s="904"/>
      <c r="AK117" s="905">
        <v>1521029</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293</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446</v>
      </c>
      <c r="BP119" s="878"/>
      <c r="BQ119" s="879">
        <v>9963202</v>
      </c>
      <c r="BR119" s="845"/>
      <c r="BS119" s="845"/>
      <c r="BT119" s="845"/>
      <c r="BU119" s="845"/>
      <c r="BV119" s="845">
        <v>9525161</v>
      </c>
      <c r="BW119" s="845"/>
      <c r="BX119" s="845"/>
      <c r="BY119" s="845"/>
      <c r="BZ119" s="845"/>
      <c r="CA119" s="845">
        <v>9717532</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804</v>
      </c>
      <c r="DH119" s="764"/>
      <c r="DI119" s="764"/>
      <c r="DJ119" s="764"/>
      <c r="DK119" s="765"/>
      <c r="DL119" s="766">
        <v>617</v>
      </c>
      <c r="DM119" s="764"/>
      <c r="DN119" s="764"/>
      <c r="DO119" s="764"/>
      <c r="DP119" s="765"/>
      <c r="DQ119" s="766">
        <v>530</v>
      </c>
      <c r="DR119" s="764"/>
      <c r="DS119" s="764"/>
      <c r="DT119" s="764"/>
      <c r="DU119" s="765"/>
      <c r="DV119" s="848">
        <v>0</v>
      </c>
      <c r="DW119" s="849"/>
      <c r="DX119" s="849"/>
      <c r="DY119" s="849"/>
      <c r="DZ119" s="850"/>
    </row>
    <row r="120" spans="1:130" s="230"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3270441</v>
      </c>
      <c r="BR120" s="842"/>
      <c r="BS120" s="842"/>
      <c r="BT120" s="842"/>
      <c r="BU120" s="842"/>
      <c r="BV120" s="842">
        <v>3553675</v>
      </c>
      <c r="BW120" s="842"/>
      <c r="BX120" s="842"/>
      <c r="BY120" s="842"/>
      <c r="BZ120" s="842"/>
      <c r="CA120" s="842">
        <v>3222036</v>
      </c>
      <c r="CB120" s="842"/>
      <c r="CC120" s="842"/>
      <c r="CD120" s="842"/>
      <c r="CE120" s="842"/>
      <c r="CF120" s="866">
        <v>70.5</v>
      </c>
      <c r="CG120" s="867"/>
      <c r="CH120" s="867"/>
      <c r="CI120" s="867"/>
      <c r="CJ120" s="867"/>
      <c r="CK120" s="868" t="s">
        <v>450</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252759</v>
      </c>
      <c r="DH120" s="842"/>
      <c r="DI120" s="842"/>
      <c r="DJ120" s="842"/>
      <c r="DK120" s="842"/>
      <c r="DL120" s="842">
        <v>158222</v>
      </c>
      <c r="DM120" s="842"/>
      <c r="DN120" s="842"/>
      <c r="DO120" s="842"/>
      <c r="DP120" s="842"/>
      <c r="DQ120" s="842">
        <v>581689</v>
      </c>
      <c r="DR120" s="842"/>
      <c r="DS120" s="842"/>
      <c r="DT120" s="842"/>
      <c r="DU120" s="842"/>
      <c r="DV120" s="843">
        <v>12.7</v>
      </c>
      <c r="DW120" s="843"/>
      <c r="DX120" s="843"/>
      <c r="DY120" s="843"/>
      <c r="DZ120" s="844"/>
    </row>
    <row r="121" spans="1:130" s="230"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248764</v>
      </c>
      <c r="BR121" s="817"/>
      <c r="BS121" s="817"/>
      <c r="BT121" s="817"/>
      <c r="BU121" s="817"/>
      <c r="BV121" s="817">
        <v>207161</v>
      </c>
      <c r="BW121" s="817"/>
      <c r="BX121" s="817"/>
      <c r="BY121" s="817"/>
      <c r="BZ121" s="817"/>
      <c r="CA121" s="817">
        <v>165502</v>
      </c>
      <c r="CB121" s="817"/>
      <c r="CC121" s="817"/>
      <c r="CD121" s="817"/>
      <c r="CE121" s="817"/>
      <c r="CF121" s="875">
        <v>3.6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48637</v>
      </c>
      <c r="DH121" s="817"/>
      <c r="DI121" s="817"/>
      <c r="DJ121" s="817"/>
      <c r="DK121" s="817"/>
      <c r="DL121" s="817">
        <v>44866</v>
      </c>
      <c r="DM121" s="817"/>
      <c r="DN121" s="817"/>
      <c r="DO121" s="817"/>
      <c r="DP121" s="817"/>
      <c r="DQ121" s="817">
        <v>106090</v>
      </c>
      <c r="DR121" s="817"/>
      <c r="DS121" s="817"/>
      <c r="DT121" s="817"/>
      <c r="DU121" s="817"/>
      <c r="DV121" s="794">
        <v>2.2999999999999998</v>
      </c>
      <c r="DW121" s="794"/>
      <c r="DX121" s="794"/>
      <c r="DY121" s="794"/>
      <c r="DZ121" s="795"/>
    </row>
    <row r="122" spans="1:130" s="230"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7643367</v>
      </c>
      <c r="BR122" s="845"/>
      <c r="BS122" s="845"/>
      <c r="BT122" s="845"/>
      <c r="BU122" s="845"/>
      <c r="BV122" s="845">
        <v>6864132</v>
      </c>
      <c r="BW122" s="845"/>
      <c r="BX122" s="845"/>
      <c r="BY122" s="845"/>
      <c r="BZ122" s="845"/>
      <c r="CA122" s="845">
        <v>7256902</v>
      </c>
      <c r="CB122" s="845"/>
      <c r="CC122" s="845"/>
      <c r="CD122" s="845"/>
      <c r="CE122" s="845"/>
      <c r="CF122" s="846">
        <v>158.80000000000001</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51272</v>
      </c>
      <c r="DH122" s="817"/>
      <c r="DI122" s="817"/>
      <c r="DJ122" s="817"/>
      <c r="DK122" s="817"/>
      <c r="DL122" s="817">
        <v>28234</v>
      </c>
      <c r="DM122" s="817"/>
      <c r="DN122" s="817"/>
      <c r="DO122" s="817"/>
      <c r="DP122" s="817"/>
      <c r="DQ122" s="817">
        <v>81961</v>
      </c>
      <c r="DR122" s="817"/>
      <c r="DS122" s="817"/>
      <c r="DT122" s="817"/>
      <c r="DU122" s="817"/>
      <c r="DV122" s="794">
        <v>1.8</v>
      </c>
      <c r="DW122" s="794"/>
      <c r="DX122" s="794"/>
      <c r="DY122" s="794"/>
      <c r="DZ122" s="795"/>
    </row>
    <row r="123" spans="1:130" s="230"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454</v>
      </c>
      <c r="BP123" s="878"/>
      <c r="BQ123" s="832">
        <v>11162572</v>
      </c>
      <c r="BR123" s="833"/>
      <c r="BS123" s="833"/>
      <c r="BT123" s="833"/>
      <c r="BU123" s="833"/>
      <c r="BV123" s="833">
        <v>10624968</v>
      </c>
      <c r="BW123" s="833"/>
      <c r="BX123" s="833"/>
      <c r="BY123" s="833"/>
      <c r="BZ123" s="833"/>
      <c r="CA123" s="833">
        <v>10644440</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12898</v>
      </c>
      <c r="DH123" s="780"/>
      <c r="DI123" s="780"/>
      <c r="DJ123" s="780"/>
      <c r="DK123" s="781"/>
      <c r="DL123" s="782">
        <v>5815</v>
      </c>
      <c r="DM123" s="780"/>
      <c r="DN123" s="780"/>
      <c r="DO123" s="780"/>
      <c r="DP123" s="781"/>
      <c r="DQ123" s="782">
        <v>26327</v>
      </c>
      <c r="DR123" s="780"/>
      <c r="DS123" s="780"/>
      <c r="DT123" s="780"/>
      <c r="DU123" s="781"/>
      <c r="DV123" s="824">
        <v>0.6</v>
      </c>
      <c r="DW123" s="825"/>
      <c r="DX123" s="825"/>
      <c r="DY123" s="825"/>
      <c r="DZ123" s="826"/>
    </row>
    <row r="124" spans="1:130" s="230"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10675</v>
      </c>
      <c r="DH124" s="764"/>
      <c r="DI124" s="764"/>
      <c r="DJ124" s="764"/>
      <c r="DK124" s="765"/>
      <c r="DL124" s="766">
        <v>5740</v>
      </c>
      <c r="DM124" s="764"/>
      <c r="DN124" s="764"/>
      <c r="DO124" s="764"/>
      <c r="DP124" s="765"/>
      <c r="DQ124" s="766">
        <v>15247</v>
      </c>
      <c r="DR124" s="764"/>
      <c r="DS124" s="764"/>
      <c r="DT124" s="764"/>
      <c r="DU124" s="765"/>
      <c r="DV124" s="848">
        <v>0.3</v>
      </c>
      <c r="DW124" s="849"/>
      <c r="DX124" s="849"/>
      <c r="DY124" s="849"/>
      <c r="DZ124" s="850"/>
    </row>
    <row r="125" spans="1:130" s="230"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110</v>
      </c>
      <c r="AB127" s="780"/>
      <c r="AC127" s="780"/>
      <c r="AD127" s="780"/>
      <c r="AE127" s="781"/>
      <c r="AF127" s="782">
        <v>101</v>
      </c>
      <c r="AG127" s="780"/>
      <c r="AH127" s="780"/>
      <c r="AI127" s="780"/>
      <c r="AJ127" s="781"/>
      <c r="AK127" s="782">
        <v>87</v>
      </c>
      <c r="AL127" s="780"/>
      <c r="AM127" s="780"/>
      <c r="AN127" s="780"/>
      <c r="AO127" s="781"/>
      <c r="AP127" s="824">
        <v>0</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45724</v>
      </c>
      <c r="AB128" s="801"/>
      <c r="AC128" s="801"/>
      <c r="AD128" s="801"/>
      <c r="AE128" s="802"/>
      <c r="AF128" s="803">
        <v>41866</v>
      </c>
      <c r="AG128" s="801"/>
      <c r="AH128" s="801"/>
      <c r="AI128" s="801"/>
      <c r="AJ128" s="802"/>
      <c r="AK128" s="803">
        <v>41866</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14.66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242348</v>
      </c>
      <c r="DH128" s="791"/>
      <c r="DI128" s="791"/>
      <c r="DJ128" s="791"/>
      <c r="DK128" s="791"/>
      <c r="DL128" s="791">
        <v>230145</v>
      </c>
      <c r="DM128" s="791"/>
      <c r="DN128" s="791"/>
      <c r="DO128" s="791"/>
      <c r="DP128" s="791"/>
      <c r="DQ128" s="791">
        <v>199543</v>
      </c>
      <c r="DR128" s="791"/>
      <c r="DS128" s="791"/>
      <c r="DT128" s="791"/>
      <c r="DU128" s="791"/>
      <c r="DV128" s="792">
        <v>4.4000000000000004</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5595221</v>
      </c>
      <c r="AB129" s="780"/>
      <c r="AC129" s="780"/>
      <c r="AD129" s="780"/>
      <c r="AE129" s="781"/>
      <c r="AF129" s="782">
        <v>5566454</v>
      </c>
      <c r="AG129" s="780"/>
      <c r="AH129" s="780"/>
      <c r="AI129" s="780"/>
      <c r="AJ129" s="781"/>
      <c r="AK129" s="782">
        <v>5576810</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19.66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1078892</v>
      </c>
      <c r="AB130" s="780"/>
      <c r="AC130" s="780"/>
      <c r="AD130" s="780"/>
      <c r="AE130" s="781"/>
      <c r="AF130" s="782">
        <v>1078001</v>
      </c>
      <c r="AG130" s="780"/>
      <c r="AH130" s="780"/>
      <c r="AI130" s="780"/>
      <c r="AJ130" s="781"/>
      <c r="AK130" s="782">
        <v>1006825</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4516329</v>
      </c>
      <c r="AB131" s="764"/>
      <c r="AC131" s="764"/>
      <c r="AD131" s="764"/>
      <c r="AE131" s="765"/>
      <c r="AF131" s="766">
        <v>4488453</v>
      </c>
      <c r="AG131" s="764"/>
      <c r="AH131" s="764"/>
      <c r="AI131" s="764"/>
      <c r="AJ131" s="765"/>
      <c r="AK131" s="766">
        <v>4569985</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8.4197143299999997</v>
      </c>
      <c r="AB132" s="745"/>
      <c r="AC132" s="745"/>
      <c r="AD132" s="745"/>
      <c r="AE132" s="746"/>
      <c r="AF132" s="747">
        <v>9.3779749950000006</v>
      </c>
      <c r="AG132" s="745"/>
      <c r="AH132" s="745"/>
      <c r="AI132" s="745"/>
      <c r="AJ132" s="746"/>
      <c r="AK132" s="747">
        <v>10.3356628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8.3000000000000007</v>
      </c>
      <c r="AB133" s="724"/>
      <c r="AC133" s="724"/>
      <c r="AD133" s="724"/>
      <c r="AE133" s="725"/>
      <c r="AF133" s="723">
        <v>8.6999999999999993</v>
      </c>
      <c r="AG133" s="724"/>
      <c r="AH133" s="724"/>
      <c r="AI133" s="724"/>
      <c r="AJ133" s="725"/>
      <c r="AK133" s="723">
        <v>9.3000000000000007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J8HzBb0lNlfVyf55/3lEV81NPae0wzHx+oDSXos0++9NS9NpudmNZvJBKalQG7/KDEuAXY+eTt9cksnUPlCvw==" saltValue="S5MQCn0TOh4WwHlLioWq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A70" zoomScaleNormal="85" zoomScaleSheetLayoutView="100" workbookViewId="0">
      <selection activeCell="CL29" sqref="CL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lrYPVPVv8PRXtWpn6wHUT8aE7U9+YXmZLxTRUBVagSjCsi34kuAHULBWabUuSoUEqilWXOuODtlO7YPGnBu8g==" saltValue="rBmAY8crmiC1oYE7j8aUT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7"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uRZNtAUN4W19NDgDXHJ2LSXS88idZ6Hje8eDlqAsXPY+0gcE1NtfQcWm/k1JF6VTc9uvNOx1Xvu+dvyjMe+sA==" saltValue="3/qNm8hJ8taGl4R/9cU7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workbookViewId="0">
      <selection activeCell="AK36" sqref="AK36:AN3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1754044</v>
      </c>
      <c r="AP9" s="281">
        <v>211483</v>
      </c>
      <c r="AQ9" s="282">
        <v>143407</v>
      </c>
      <c r="AR9" s="283">
        <v>47.5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250661</v>
      </c>
      <c r="AP10" s="284">
        <v>30222</v>
      </c>
      <c r="AQ10" s="285">
        <v>20271</v>
      </c>
      <c r="AR10" s="286">
        <v>49.1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t="s">
        <v>491</v>
      </c>
      <c r="AP11" s="284" t="s">
        <v>491</v>
      </c>
      <c r="AQ11" s="285">
        <v>1412</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65310</v>
      </c>
      <c r="AP13" s="284">
        <v>7874</v>
      </c>
      <c r="AQ13" s="285">
        <v>5234</v>
      </c>
      <c r="AR13" s="286">
        <v>50.4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32521</v>
      </c>
      <c r="AP14" s="284">
        <v>3921</v>
      </c>
      <c r="AQ14" s="285">
        <v>3337</v>
      </c>
      <c r="AR14" s="286">
        <v>17.5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-104700</v>
      </c>
      <c r="AP15" s="284">
        <v>-12624</v>
      </c>
      <c r="AQ15" s="285">
        <v>-9830</v>
      </c>
      <c r="AR15" s="286">
        <v>28.4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1997836</v>
      </c>
      <c r="AP16" s="284">
        <v>240877</v>
      </c>
      <c r="AQ16" s="285">
        <v>163831</v>
      </c>
      <c r="AR16" s="286">
        <v>47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21.46</v>
      </c>
      <c r="AP21" s="298">
        <v>14.18</v>
      </c>
      <c r="AQ21" s="299">
        <v>7.28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91.9</v>
      </c>
      <c r="AP22" s="303">
        <v>95.4</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1457876</v>
      </c>
      <c r="AP32" s="312">
        <v>175775</v>
      </c>
      <c r="AQ32" s="313">
        <v>86321</v>
      </c>
      <c r="AR32" s="314">
        <v>103.6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62570</v>
      </c>
      <c r="AP35" s="312">
        <v>7544</v>
      </c>
      <c r="AQ35" s="313">
        <v>18581</v>
      </c>
      <c r="AR35" s="314">
        <v>-59.4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t="s">
        <v>491</v>
      </c>
      <c r="AP36" s="312" t="s">
        <v>491</v>
      </c>
      <c r="AQ36" s="313">
        <v>4521</v>
      </c>
      <c r="AR36" s="314" t="s">
        <v>491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87</v>
      </c>
      <c r="AP37" s="312">
        <v>10</v>
      </c>
      <c r="AQ37" s="313">
        <v>983</v>
      </c>
      <c r="AR37" s="314">
        <v>-99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v>496</v>
      </c>
      <c r="AP38" s="315">
        <v>60</v>
      </c>
      <c r="AQ38" s="316">
        <v>20</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-41866</v>
      </c>
      <c r="AP39" s="312">
        <v>-5048</v>
      </c>
      <c r="AQ39" s="313">
        <v>-4212</v>
      </c>
      <c r="AR39" s="314">
        <v>19.8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-1006825</v>
      </c>
      <c r="AP40" s="312">
        <v>-121392</v>
      </c>
      <c r="AQ40" s="313">
        <v>-70783</v>
      </c>
      <c r="AR40" s="314">
        <v>71.5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472338</v>
      </c>
      <c r="AP41" s="312">
        <v>56949</v>
      </c>
      <c r="AQ41" s="313">
        <v>35432</v>
      </c>
      <c r="AR41" s="314">
        <v>60.7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2481007</v>
      </c>
      <c r="AN51" s="334">
        <v>278233</v>
      </c>
      <c r="AO51" s="335">
        <v>-4.2</v>
      </c>
      <c r="AP51" s="336">
        <v>145139</v>
      </c>
      <c r="AQ51" s="337">
        <v>19.5</v>
      </c>
      <c r="AR51" s="338">
        <v>-23.7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744647</v>
      </c>
      <c r="AN52" s="342">
        <v>83509</v>
      </c>
      <c r="AO52" s="343">
        <v>36.5</v>
      </c>
      <c r="AP52" s="344">
        <v>83762</v>
      </c>
      <c r="AQ52" s="345">
        <v>33.1</v>
      </c>
      <c r="AR52" s="346">
        <v>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2285696</v>
      </c>
      <c r="AN53" s="334">
        <v>259237</v>
      </c>
      <c r="AO53" s="335">
        <v>-6.8</v>
      </c>
      <c r="AP53" s="336">
        <v>125391</v>
      </c>
      <c r="AQ53" s="337">
        <v>-13.6</v>
      </c>
      <c r="AR53" s="338">
        <v>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573805</v>
      </c>
      <c r="AN54" s="342">
        <v>65079</v>
      </c>
      <c r="AO54" s="343">
        <v>-22.1</v>
      </c>
      <c r="AP54" s="344">
        <v>68516</v>
      </c>
      <c r="AQ54" s="345">
        <v>-18.2</v>
      </c>
      <c r="AR54" s="346">
        <v>-3.9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3018040</v>
      </c>
      <c r="AN55" s="334">
        <v>350446</v>
      </c>
      <c r="AO55" s="335">
        <v>35.200000000000003</v>
      </c>
      <c r="AP55" s="336">
        <v>138402</v>
      </c>
      <c r="AQ55" s="337">
        <v>10.4</v>
      </c>
      <c r="AR55" s="338">
        <v>24.8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723829</v>
      </c>
      <c r="AN56" s="342">
        <v>84049</v>
      </c>
      <c r="AO56" s="343">
        <v>29.1</v>
      </c>
      <c r="AP56" s="344">
        <v>70652</v>
      </c>
      <c r="AQ56" s="345">
        <v>3.1</v>
      </c>
      <c r="AR56" s="346">
        <v>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2619045</v>
      </c>
      <c r="AN57" s="334">
        <v>310240</v>
      </c>
      <c r="AO57" s="335">
        <v>-11.5</v>
      </c>
      <c r="AP57" s="336">
        <v>146367</v>
      </c>
      <c r="AQ57" s="337">
        <v>5.8</v>
      </c>
      <c r="AR57" s="338">
        <v>-17.3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643979</v>
      </c>
      <c r="AN58" s="342">
        <v>76283</v>
      </c>
      <c r="AO58" s="343">
        <v>-9.1999999999999993</v>
      </c>
      <c r="AP58" s="344">
        <v>79441</v>
      </c>
      <c r="AQ58" s="345">
        <v>12.4</v>
      </c>
      <c r="AR58" s="346">
        <v>-21.6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2121705</v>
      </c>
      <c r="AN59" s="334">
        <v>255812</v>
      </c>
      <c r="AO59" s="335">
        <v>-17.5</v>
      </c>
      <c r="AP59" s="336">
        <v>165181</v>
      </c>
      <c r="AQ59" s="337">
        <v>12.9</v>
      </c>
      <c r="AR59" s="338">
        <v>-30.4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462650</v>
      </c>
      <c r="AN60" s="342">
        <v>55781</v>
      </c>
      <c r="AO60" s="343">
        <v>-26.9</v>
      </c>
      <c r="AP60" s="344">
        <v>82246</v>
      </c>
      <c r="AQ60" s="345">
        <v>3.5</v>
      </c>
      <c r="AR60" s="346">
        <v>-30.4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2505099</v>
      </c>
      <c r="AN61" s="349">
        <v>290794</v>
      </c>
      <c r="AO61" s="350">
        <v>-1</v>
      </c>
      <c r="AP61" s="351">
        <v>144096</v>
      </c>
      <c r="AQ61" s="352">
        <v>7</v>
      </c>
      <c r="AR61" s="338">
        <v>-8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629782</v>
      </c>
      <c r="AN62" s="342">
        <v>72940</v>
      </c>
      <c r="AO62" s="343">
        <v>1.5</v>
      </c>
      <c r="AP62" s="344">
        <v>76923</v>
      </c>
      <c r="AQ62" s="345">
        <v>6.8</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v9w8FYohLEwosQRLijltyYxUXoY5NO4ptPTWUOhOeV+UU0JC54ayYdvb0sm8C5zjsHdwXlZiLf1aSPi/czciA==" saltValue="T4SfP7l+b17GFSnfTxua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BK56" sqref="BK5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x8ytdS5dXtG3M/ZrsgqqgDQ6apIOQPE32OKEHhMU3BtNejOIhzwKxkOiXHvsOQZ0o53Mr1MFBMTf61/IHxdmtw==" saltValue="p0qm57FMmK0h2yIjoBDK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BI84" sqref="BI8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RGxgGQCjA36b0wXhz8+01FRON+caoAWeGIrFUIQAHMww7WE6wWTsZHlShWAQIki5eOZcZ8bQItv+oim7tiom4g==" saltValue="YRTxH4ITAIcaChH/Hq26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28.82</v>
      </c>
      <c r="G47" s="12">
        <v>28.05</v>
      </c>
      <c r="H47" s="12">
        <v>30.61</v>
      </c>
      <c r="I47" s="12">
        <v>31.72</v>
      </c>
      <c r="J47" s="13">
        <v>24.1</v>
      </c>
    </row>
    <row r="48" spans="2:10" ht="57.75" customHeight="1" x14ac:dyDescent="0.15">
      <c r="B48" s="14"/>
      <c r="C48" s="1141" t="s">
        <v>4</v>
      </c>
      <c r="D48" s="1141"/>
      <c r="E48" s="1142"/>
      <c r="F48" s="15">
        <v>8.58</v>
      </c>
      <c r="G48" s="16">
        <v>9.4600000000000009</v>
      </c>
      <c r="H48" s="16">
        <v>12.63</v>
      </c>
      <c r="I48" s="16">
        <v>10.23</v>
      </c>
      <c r="J48" s="17">
        <v>12.65</v>
      </c>
    </row>
    <row r="49" spans="2:10" ht="57.75" customHeight="1" thickBot="1" x14ac:dyDescent="0.2">
      <c r="B49" s="18"/>
      <c r="C49" s="1143" t="s">
        <v>5</v>
      </c>
      <c r="D49" s="1143"/>
      <c r="E49" s="1144"/>
      <c r="F49" s="19">
        <v>0.14000000000000001</v>
      </c>
      <c r="G49" s="20">
        <v>1.1100000000000001</v>
      </c>
      <c r="H49" s="20">
        <v>8.2100000000000009</v>
      </c>
      <c r="I49" s="20" t="s">
        <v>535</v>
      </c>
      <c r="J49" s="21" t="s">
        <v>536</v>
      </c>
    </row>
    <row r="50" spans="2:10" x14ac:dyDescent="0.15"/>
  </sheetData>
  <sheetProtection algorithmName="SHA-512" hashValue="X0jJSL7EPbTr4xcMbGumlLfr3S01yMNGaOagM/Kb54NZnnMtMiKgCbaPYGIGJvlzi7bVr8n8u6IJprWRHg1zeg==" saltValue="cEgb3UQLh52LKm4pFhJY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2025-03-19T06:58:00Z</cp:lastPrinted>
  <dcterms:created xsi:type="dcterms:W3CDTF">2025-02-19T05:40:50Z</dcterms:created>
  <dcterms:modified xsi:type="dcterms:W3CDTF">2025-03-27T03:58:01Z</dcterms:modified>
  <cp:category/>
</cp:coreProperties>
</file>